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cpdc\Home$\kforsyth\My Documents\"/>
    </mc:Choice>
  </mc:AlternateContent>
  <xr:revisionPtr revIDLastSave="0" documentId="8_{5E64BA43-56E3-45A6-8D42-A2C0D8E654FA}" xr6:coauthVersionLast="47" xr6:coauthVersionMax="47" xr10:uidLastSave="{00000000-0000-0000-0000-000000000000}"/>
  <bookViews>
    <workbookView xWindow="31890" yWindow="0" windowWidth="25710" windowHeight="15480" xr2:uid="{B26044E7-3F9F-4423-B6EC-D542453B7C12}"/>
  </bookViews>
  <sheets>
    <sheet name="S7.11" sheetId="1" r:id="rId1"/>
    <sheet name="Black Hill Quarry" sheetId="2" r:id="rId2"/>
    <sheet name="S7.12" sheetId="3"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2" i="1" l="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5" i="1"/>
  <c r="E104" i="1"/>
  <c r="E103" i="1"/>
  <c r="E102" i="1"/>
  <c r="E101" i="1"/>
  <c r="E100" i="1"/>
  <c r="E99" i="1"/>
  <c r="E98" i="1"/>
  <c r="E97" i="1"/>
  <c r="E96" i="1"/>
  <c r="E95" i="1"/>
  <c r="E94" i="1"/>
  <c r="E93" i="1"/>
  <c r="E92" i="1"/>
  <c r="E85" i="1"/>
  <c r="E84" i="1"/>
  <c r="E79" i="1"/>
  <c r="E78" i="1"/>
  <c r="E77" i="1"/>
  <c r="E61" i="1"/>
  <c r="E60" i="1"/>
  <c r="E59" i="1"/>
  <c r="E58" i="1"/>
  <c r="E57" i="1"/>
  <c r="E54" i="1"/>
  <c r="E53" i="1"/>
  <c r="E52" i="1"/>
  <c r="E51" i="1"/>
  <c r="E50" i="1"/>
  <c r="E49" i="1"/>
  <c r="E48" i="1"/>
  <c r="E47" i="1"/>
  <c r="E45" i="1"/>
  <c r="E44" i="1"/>
  <c r="E43" i="1"/>
  <c r="E42" i="1"/>
  <c r="E41" i="1"/>
  <c r="E40" i="1"/>
  <c r="E38" i="1"/>
  <c r="E37" i="1"/>
  <c r="E36" i="1"/>
  <c r="E35" i="1"/>
  <c r="E34" i="1"/>
  <c r="E33" i="1"/>
  <c r="E32" i="1"/>
  <c r="E31" i="1"/>
  <c r="E30" i="1"/>
  <c r="E29" i="1"/>
  <c r="E28" i="1"/>
  <c r="E27" i="1"/>
  <c r="E26" i="1"/>
  <c r="E25" i="1"/>
  <c r="E24" i="1"/>
  <c r="E23" i="1"/>
  <c r="E22" i="1"/>
  <c r="E21" i="1"/>
  <c r="E20" i="1"/>
  <c r="E18" i="1" l="1"/>
  <c r="E17" i="1"/>
  <c r="E16" i="1"/>
  <c r="E15" i="1"/>
  <c r="E14" i="1"/>
  <c r="E13" i="1"/>
  <c r="E12" i="1"/>
  <c r="E11" i="1"/>
  <c r="E10" i="1"/>
  <c r="E9" i="1"/>
  <c r="E8" i="1"/>
  <c r="E7" i="1"/>
  <c r="E6" i="1"/>
  <c r="E5" i="1"/>
  <c r="E4" i="1"/>
  <c r="E43" i="3" l="1"/>
  <c r="D43" i="3" l="1"/>
</calcChain>
</file>

<file path=xl/sharedStrings.xml><?xml version="1.0" encoding="utf-8"?>
<sst xmlns="http://schemas.openxmlformats.org/spreadsheetml/2006/main" count="977" uniqueCount="537">
  <si>
    <t>Project ID (as identified in the CP)</t>
  </si>
  <si>
    <t>Project description</t>
  </si>
  <si>
    <t>The kind of public amenity or service</t>
  </si>
  <si>
    <t>Value of land dedication</t>
  </si>
  <si>
    <t>Value of material public benefit provided</t>
  </si>
  <si>
    <t>Contribution expended to date</t>
  </si>
  <si>
    <t>Temporary borrowing </t>
  </si>
  <si>
    <t>Project status</t>
  </si>
  <si>
    <t>% of cost funded by contributions</t>
  </si>
  <si>
    <t>OS 1</t>
  </si>
  <si>
    <t>Cessnock Indoor Sports Facility, upgrades to indoor facility</t>
  </si>
  <si>
    <t>Open Space - Regional</t>
  </si>
  <si>
    <t>OS 2</t>
  </si>
  <si>
    <t>Rothbury, new bushfire facility</t>
  </si>
  <si>
    <t>OS 3</t>
  </si>
  <si>
    <t>Millfield, new bushfire facility</t>
  </si>
  <si>
    <t>OS 4</t>
  </si>
  <si>
    <t>Cessnock Regional Skate Park, upgrade of existing facilities</t>
  </si>
  <si>
    <t>OS 5</t>
  </si>
  <si>
    <t>Cessnock Aquatic Centre, new facility at Turner Park</t>
  </si>
  <si>
    <t>OS 6</t>
  </si>
  <si>
    <t>Chinamans Hollow/Peace Park, upgrades in accordance with masterplans (inclusive of upgrade to multipurpose court)</t>
  </si>
  <si>
    <t>OS 7</t>
  </si>
  <si>
    <t>Kurri Kurri Central, upgrades in accordance with masterplans</t>
  </si>
  <si>
    <t>OS 8</t>
  </si>
  <si>
    <t>Greta Central Oval, upgrades in accordance with masterplans (inclusive of upgrade to multipurpose court)</t>
  </si>
  <si>
    <t>OS 9</t>
  </si>
  <si>
    <t>Miller Park, upgrades in accordance with masterplans</t>
  </si>
  <si>
    <t>OS 10</t>
  </si>
  <si>
    <t>Turner Park, Cessnock, upgrades in accordance with masterplans</t>
  </si>
  <si>
    <t>OS 11</t>
  </si>
  <si>
    <t>Cessnock Aquatic Centre, upgrades to existing facility</t>
  </si>
  <si>
    <t>Open Space - Cessnock</t>
  </si>
  <si>
    <t>TAFE, Cessnock, new district park</t>
  </si>
  <si>
    <t>OS 13</t>
  </si>
  <si>
    <t>District Park in Bellbird North URA</t>
  </si>
  <si>
    <t>OS 14</t>
  </si>
  <si>
    <t>District Amenity Building in Bellbird North URA</t>
  </si>
  <si>
    <t>OS 15</t>
  </si>
  <si>
    <t>Carmichael Park, upgrades in accordance with masterplans, inclusive of upgrade to multipurpose court and floodlighting</t>
  </si>
  <si>
    <t>OS 16</t>
  </si>
  <si>
    <t>OS 17</t>
  </si>
  <si>
    <t>OS 18</t>
  </si>
  <si>
    <t>East End Oval, upgrades in accordance with masterplans</t>
  </si>
  <si>
    <t>OS 19</t>
  </si>
  <si>
    <t>Mount View Park, upgrades in accordance with masterplans</t>
  </si>
  <si>
    <t>OS 20</t>
  </si>
  <si>
    <t>OS 21</t>
  </si>
  <si>
    <t>OS 22</t>
  </si>
  <si>
    <t>OS 23</t>
  </si>
  <si>
    <t>OS 24</t>
  </si>
  <si>
    <t>OS 25</t>
  </si>
  <si>
    <t>19 Quarry Street, Cessnock, new local park</t>
  </si>
  <si>
    <t>OS 26</t>
  </si>
  <si>
    <t>Manning Park, new local park/upgrade to existing</t>
  </si>
  <si>
    <t>OS 27</t>
  </si>
  <si>
    <t>OS 28</t>
  </si>
  <si>
    <t>Aberdare, upgrade to existing cemetery</t>
  </si>
  <si>
    <t>OS 29</t>
  </si>
  <si>
    <t>Cessnock, upgrade to existing cemetery</t>
  </si>
  <si>
    <t>OS 30</t>
  </si>
  <si>
    <t>Rothbury, upgrade to existing cemetery</t>
  </si>
  <si>
    <t>OS 31</t>
  </si>
  <si>
    <t>Poppethead Park, Kitchener (upgrade to multipurpose court)</t>
  </si>
  <si>
    <t>OS 32</t>
  </si>
  <si>
    <t>District Sporting fields and infrastructure, Bellbird North URA</t>
  </si>
  <si>
    <t>OS 33</t>
  </si>
  <si>
    <t>Millfield Community Hall, upgrade to Hall and upgrade to multipurpose court</t>
  </si>
  <si>
    <t>Open Space - Rural West</t>
  </si>
  <si>
    <t>OS 34</t>
  </si>
  <si>
    <t>OS 35</t>
  </si>
  <si>
    <t>46 McDonald Avenue, Paxton, new district park</t>
  </si>
  <si>
    <t>OS 36</t>
  </si>
  <si>
    <t>OS 37</t>
  </si>
  <si>
    <t>Millfield Cemetery, upgrade to existing cemetery</t>
  </si>
  <si>
    <t>OS 38</t>
  </si>
  <si>
    <t>Ellalong Cemetery, upgrade to existing cemetery</t>
  </si>
  <si>
    <t>OS 39</t>
  </si>
  <si>
    <t>Wollombi Cemetery, upgrade to existing cemetery</t>
  </si>
  <si>
    <t>OS 40</t>
  </si>
  <si>
    <t>Kurri Kurri Aquatic Centre, upgrade to aquatic centre</t>
  </si>
  <si>
    <t>Open Space - Kurri Kurri</t>
  </si>
  <si>
    <t>OS 41</t>
  </si>
  <si>
    <t>Kurri Kurri Skate Park, upgrade of existing facilities</t>
  </si>
  <si>
    <t>OS 42</t>
  </si>
  <si>
    <t>Abermain Skate Park, new facility</t>
  </si>
  <si>
    <t>OS 43</t>
  </si>
  <si>
    <t>OS 44</t>
  </si>
  <si>
    <t>Margaret Johns Park, Kurri Kurri, new district park (inclusive of upgrade to multipurpose court)</t>
  </si>
  <si>
    <t>OS 45</t>
  </si>
  <si>
    <t>Kurri Kurri Cemetery, upgrade to existing cemetery</t>
  </si>
  <si>
    <t>OS 46</t>
  </si>
  <si>
    <t>Branxton Aquatic Centre, upgrade to pool</t>
  </si>
  <si>
    <t>Open Space - Branxton-Greta</t>
  </si>
  <si>
    <t>OS 47</t>
  </si>
  <si>
    <t>Greta Skate Park, upgrade of existing facilities</t>
  </si>
  <si>
    <t>OS 48</t>
  </si>
  <si>
    <t>OS 49</t>
  </si>
  <si>
    <t>OS 50</t>
  </si>
  <si>
    <t>Branxton Oval, upgrades to existing facilities</t>
  </si>
  <si>
    <t>OS 51</t>
  </si>
  <si>
    <t>Branxton Cemetery, upgrades to existing facilities</t>
  </si>
  <si>
    <t>OS 52</t>
  </si>
  <si>
    <t>Greta Cemetery, upgrades to existing facilities</t>
  </si>
  <si>
    <t>OS 53</t>
  </si>
  <si>
    <t>7 local parks - parks are indicative only</t>
  </si>
  <si>
    <t>Open Space - Bellbird North</t>
  </si>
  <si>
    <t>OS 54</t>
  </si>
  <si>
    <t>Netball Courts</t>
  </si>
  <si>
    <t>OS 55</t>
  </si>
  <si>
    <t>Multipurpose courts</t>
  </si>
  <si>
    <t>OS 56</t>
  </si>
  <si>
    <t xml:space="preserve">Averys Village, embellishment of parks and detention basin </t>
  </si>
  <si>
    <t>Open Space - Averys Village</t>
  </si>
  <si>
    <t>OS 57</t>
  </si>
  <si>
    <t>Embellishment of playground</t>
  </si>
  <si>
    <t>Open Space - Government Rd</t>
  </si>
  <si>
    <t>CF 1</t>
  </si>
  <si>
    <t>Cessnock City Libraries, branch upgrades</t>
  </si>
  <si>
    <t>Community Facility - Regional</t>
  </si>
  <si>
    <t>CF 2</t>
  </si>
  <si>
    <t>Cessnock Performing Arts Centre, repayment of interest</t>
  </si>
  <si>
    <t>CF 3</t>
  </si>
  <si>
    <t>Provision for 2 Multipurpose Centres</t>
  </si>
  <si>
    <t>Community Facility - Cessnock</t>
  </si>
  <si>
    <t xml:space="preserve">Provision for 2 Multipurpose Centre, land acquisition </t>
  </si>
  <si>
    <t>CF 4</t>
  </si>
  <si>
    <t>Provision for Multipurpose Centre, new facility located in the  Kurri Kurri to Maitland Corridor</t>
  </si>
  <si>
    <t>Community Facility - Kurri Kurri</t>
  </si>
  <si>
    <t>Provision for Multipurpose Centre, land acquisition</t>
  </si>
  <si>
    <t>CF 5</t>
  </si>
  <si>
    <t>Provision for Multipurpose Centre, fitout and carpark at Huntlee</t>
  </si>
  <si>
    <t>Community Facility - Branxton-Greta</t>
  </si>
  <si>
    <t>New off-road path on Maitland Road (Cessnock/Neath) - David Street to Duffie Drive</t>
  </si>
  <si>
    <t>Cycleway Facility - Regional</t>
  </si>
  <si>
    <t>New off-road path - Richmond Vale Rail Trail (Cessnock Section)</t>
  </si>
  <si>
    <t>New off-road path on Mulbring and Boundary Streets (Kurri Kurri) - Log of Knowledge Park to Margaret Johns Park</t>
  </si>
  <si>
    <t>CF 6</t>
  </si>
  <si>
    <t>New off-road path along Appleton Ave (Weston) - Margaret Johns Park to Scott Street rail crossing</t>
  </si>
  <si>
    <t>CF 7</t>
  </si>
  <si>
    <t>New off-road path along Scott Street and Kilne Street (Weston) - Scott Street off-road path to Cessnock Road</t>
  </si>
  <si>
    <t>CF 8</t>
  </si>
  <si>
    <t>CF 9</t>
  </si>
  <si>
    <t>CF 10</t>
  </si>
  <si>
    <t>CF 11</t>
  </si>
  <si>
    <t>CF 12</t>
  </si>
  <si>
    <t>CF 13</t>
  </si>
  <si>
    <t>CF 14</t>
  </si>
  <si>
    <t>CF 15</t>
  </si>
  <si>
    <t>CF 16</t>
  </si>
  <si>
    <t>CF 17</t>
  </si>
  <si>
    <t>CF 18</t>
  </si>
  <si>
    <t>Cycleway Facility - Cessnock</t>
  </si>
  <si>
    <t>CF 19</t>
  </si>
  <si>
    <t>CF 20</t>
  </si>
  <si>
    <t>CF 23</t>
  </si>
  <si>
    <t>CF 24</t>
  </si>
  <si>
    <t>CF 25</t>
  </si>
  <si>
    <t>CF 26</t>
  </si>
  <si>
    <t>CF 27</t>
  </si>
  <si>
    <t>CF 28</t>
  </si>
  <si>
    <t>CF 29</t>
  </si>
  <si>
    <t>CF 31</t>
  </si>
  <si>
    <t>CF 32</t>
  </si>
  <si>
    <t>CF 33</t>
  </si>
  <si>
    <t>CF 34</t>
  </si>
  <si>
    <t>CF 35</t>
  </si>
  <si>
    <t>CF 36</t>
  </si>
  <si>
    <t>CF 37</t>
  </si>
  <si>
    <t>CF 38</t>
  </si>
  <si>
    <t>CF 39</t>
  </si>
  <si>
    <t>CF 40</t>
  </si>
  <si>
    <t>CF 41</t>
  </si>
  <si>
    <t>CF 42</t>
  </si>
  <si>
    <t>CF 43</t>
  </si>
  <si>
    <t>CF 44</t>
  </si>
  <si>
    <t>CF 45</t>
  </si>
  <si>
    <t>CF 46</t>
  </si>
  <si>
    <t>CF 47</t>
  </si>
  <si>
    <t>CF 48</t>
  </si>
  <si>
    <t>CF 49</t>
  </si>
  <si>
    <t>CF 50</t>
  </si>
  <si>
    <t>CF 51</t>
  </si>
  <si>
    <t>CF 52</t>
  </si>
  <si>
    <t>CF 53</t>
  </si>
  <si>
    <t>CF 54</t>
  </si>
  <si>
    <t>CF 55</t>
  </si>
  <si>
    <t>CF 56</t>
  </si>
  <si>
    <t>CF 57</t>
  </si>
  <si>
    <t>CF 58</t>
  </si>
  <si>
    <t>CF 59</t>
  </si>
  <si>
    <t>CF 62</t>
  </si>
  <si>
    <t>CF 63</t>
  </si>
  <si>
    <t>CF 64</t>
  </si>
  <si>
    <t>CF 65</t>
  </si>
  <si>
    <t>CF 66</t>
  </si>
  <si>
    <t>CF 67</t>
  </si>
  <si>
    <t>CF 68</t>
  </si>
  <si>
    <t>CF 69</t>
  </si>
  <si>
    <t>CF 70</t>
  </si>
  <si>
    <t>CF 71</t>
  </si>
  <si>
    <t>CF 72</t>
  </si>
  <si>
    <t>CF 73</t>
  </si>
  <si>
    <t>CF 74</t>
  </si>
  <si>
    <t>CF 75</t>
  </si>
  <si>
    <t>CF 76</t>
  </si>
  <si>
    <t>CF 77</t>
  </si>
  <si>
    <t>Cycleway Facility - Rural West</t>
  </si>
  <si>
    <t>CF 78</t>
  </si>
  <si>
    <t>CF 79</t>
  </si>
  <si>
    <t>CF 80</t>
  </si>
  <si>
    <t>CF 81</t>
  </si>
  <si>
    <t>CF 82</t>
  </si>
  <si>
    <t>CF 83</t>
  </si>
  <si>
    <t>CF 84</t>
  </si>
  <si>
    <t>CF 85</t>
  </si>
  <si>
    <t>CF 86</t>
  </si>
  <si>
    <t>CF 87</t>
  </si>
  <si>
    <t>Cycleway Facility - Kurri Kurri</t>
  </si>
  <si>
    <t>CF 88</t>
  </si>
  <si>
    <t>CF 89</t>
  </si>
  <si>
    <t>CF 90</t>
  </si>
  <si>
    <t>CF 91</t>
  </si>
  <si>
    <t>Cycleway Facility - Branxton-Greta</t>
  </si>
  <si>
    <t>RW 1</t>
  </si>
  <si>
    <t>West Ave, Maitland Rd to North Ave - 0.4 km</t>
  </si>
  <si>
    <t>Roadworks - Regional</t>
  </si>
  <si>
    <t>RW 2</t>
  </si>
  <si>
    <t>Wine Country Dr, bridge St to 700 m south of Bridge st - 0.7 km</t>
  </si>
  <si>
    <t>RW 3</t>
  </si>
  <si>
    <t>Colliery Street / Duffie Drive Aberdare Rd to Maitland Rd - 2.35 km</t>
  </si>
  <si>
    <t>RW 4</t>
  </si>
  <si>
    <t>RW 5</t>
  </si>
  <si>
    <t>RW 6</t>
  </si>
  <si>
    <t>RW 7</t>
  </si>
  <si>
    <t>Oakey Creek Road (between Mount View Road and Ingles Lane)</t>
  </si>
  <si>
    <t>RW 8</t>
  </si>
  <si>
    <t>Ingles Lane (between Oakey Creek Road and O’Connors Road)</t>
  </si>
  <si>
    <t>RW 9</t>
  </si>
  <si>
    <t>O’Connors Road (between Ingles Lane and Wine Country Drive)</t>
  </si>
  <si>
    <t>RW 10</t>
  </si>
  <si>
    <t>Barrett St/Mt View Rd intersection treatment</t>
  </si>
  <si>
    <t>Roadworks - Cessnock</t>
  </si>
  <si>
    <t>RW 11</t>
  </si>
  <si>
    <t>Averys Lane, Clift St to subdivision - reconstruct with kerb and drainage</t>
  </si>
  <si>
    <t>Roadworks - Kurri Kurri to Maitland</t>
  </si>
  <si>
    <t>RW 12</t>
  </si>
  <si>
    <t>Adams St - Heddon St to Stanford St - reconstruct road with kerb and drainage</t>
  </si>
  <si>
    <t>RW 13</t>
  </si>
  <si>
    <t>Stanford St - Main Rd to Clift St - reconstruct road with kerb and drainage</t>
  </si>
  <si>
    <t>RW 14</t>
  </si>
  <si>
    <t>RW 15</t>
  </si>
  <si>
    <t>RW 16</t>
  </si>
  <si>
    <t>Averys Lane - within subdivision - 8 all weather bus stops</t>
  </si>
  <si>
    <t>Ferguson St, 20  locations traffic calming</t>
  </si>
  <si>
    <t>Roadworks - Government Road</t>
  </si>
  <si>
    <t>RW 18</t>
  </si>
  <si>
    <t>Government Road, reconstruct drainage, pedistrian/cycle and 2 bus shelters</t>
  </si>
  <si>
    <t>RW 19</t>
  </si>
  <si>
    <t>Anzac Ave, Subiaco St, Yilgarn Ave, Carroll Ave, Comfort Ave, Kanowa Ave. Approx 30 locations - Traffic calming, refues, line marking, stop signs kerb blisters</t>
  </si>
  <si>
    <t>RW 20</t>
  </si>
  <si>
    <t xml:space="preserve">Surrounding Street Network - reconstruct/remedial treatment </t>
  </si>
  <si>
    <t>RW 21</t>
  </si>
  <si>
    <t>Ivanhoe St - Rothbury to Branxton St - Reconstruct incl. kerb and gutter drainage to manage the increased number of traffic movements from the new residential areas to the school</t>
  </si>
  <si>
    <t>Roadworks - Bellbird North</t>
  </si>
  <si>
    <t>RW 22</t>
  </si>
  <si>
    <t>Rothbury St – Ivanhoe St to O’Connors Rd - Reconstruct incl. kerb and gutter drainage to manage the increased number of traffic movements from the new residential areas to the school.</t>
  </si>
  <si>
    <t>RW 23</t>
  </si>
  <si>
    <t>Wine Country Drive/O'Connors Rd &amp; Fletcher St - 3 shelter sheds</t>
  </si>
  <si>
    <t>RW 24</t>
  </si>
  <si>
    <t>Fletcher St - Valley View Place to Wine Country Dr - reconstruct kerb and gutter drainage</t>
  </si>
  <si>
    <t>RW 25</t>
  </si>
  <si>
    <t>Valley View Place - reconstruct with drainage Fletcher St Northward for 275 m</t>
  </si>
  <si>
    <t>RW 26</t>
  </si>
  <si>
    <t>O'Connor's Rd and Wine Country Dr - intersection/upgrade to channelized right turn from Wine Country Dr into Fletcher St</t>
  </si>
  <si>
    <t>RW 27</t>
  </si>
  <si>
    <t>Austral St/Occident St/Wine Country Dr - reconstruct pavement and drainage to urban design standard</t>
  </si>
  <si>
    <t>RW 28</t>
  </si>
  <si>
    <t>Wollombi Road - one bus stop/shelter</t>
  </si>
  <si>
    <t>RW 29</t>
  </si>
  <si>
    <t>Wollombi Road - West Avenue to Maitland Road, road widening</t>
  </si>
  <si>
    <t>RW 30</t>
  </si>
  <si>
    <t>Wollombi Road - West Ave and Marketplace Entry, pedestrian facilities improvements</t>
  </si>
  <si>
    <t>RW 31</t>
  </si>
  <si>
    <t>Wollombi Road - Francis Street to West Avenue, road widening</t>
  </si>
  <si>
    <t>RW 32</t>
  </si>
  <si>
    <t>Wollombi Road / Westcott Avenue, intersection improvements</t>
  </si>
  <si>
    <t>RW 33</t>
  </si>
  <si>
    <t>Wollombi Road / Darwin Street, intersection improvements</t>
  </si>
  <si>
    <t>RW 34</t>
  </si>
  <si>
    <t>Wollombi Road / Mount View Road, intersection improvements</t>
  </si>
  <si>
    <t>RW 35</t>
  </si>
  <si>
    <t>Wollombi Road / Mount View Road, land acquisition</t>
  </si>
  <si>
    <t>RW 36</t>
  </si>
  <si>
    <t>Wollombi Road / Helen Street, right turn bays</t>
  </si>
  <si>
    <t>RW 37</t>
  </si>
  <si>
    <t>Wollombi Road / Miller Street, right turn bays</t>
  </si>
  <si>
    <t>RW 38</t>
  </si>
  <si>
    <t>Wollombi Road / Lyell Street, right turn bays</t>
  </si>
  <si>
    <t>Wollombi Road / Florence Street, right turn bays</t>
  </si>
  <si>
    <t>RW 40</t>
  </si>
  <si>
    <t>Wollombi Road / West Avenue, intersection improvements</t>
  </si>
  <si>
    <t>RW 41</t>
  </si>
  <si>
    <t>Wollombi Road / Darwin Street, land acquisition</t>
  </si>
  <si>
    <t>RW 42</t>
  </si>
  <si>
    <t>Wollombi Road / Hutton Street, intersection treatments</t>
  </si>
  <si>
    <t>RW 43</t>
  </si>
  <si>
    <t>Wollombi Road / Alexander Street, intersection improvements</t>
  </si>
  <si>
    <t>RW 44</t>
  </si>
  <si>
    <t>Wollombi Road / Campbell Street,  intersection treatments</t>
  </si>
  <si>
    <t>RW 45</t>
  </si>
  <si>
    <t>Wollombi Road / Ivan Street / James Street, intersection improvements</t>
  </si>
  <si>
    <t>RW 46</t>
  </si>
  <si>
    <t>Wollombi Road / Chidgey Street / Michael Street, right turn bays</t>
  </si>
  <si>
    <t>RW 47</t>
  </si>
  <si>
    <t>Wollombi Road / Hickey Street / Francis Street, intersection improvements</t>
  </si>
  <si>
    <t>RW 48</t>
  </si>
  <si>
    <t>Wollombi Road / Desmond Street, right turn bays</t>
  </si>
  <si>
    <t>RW 49</t>
  </si>
  <si>
    <t>West Avenue - Wollombi Road to Miller Street, road widening</t>
  </si>
  <si>
    <t>RW 50</t>
  </si>
  <si>
    <t>Wollombi Road / Wangi Avenue / O'Neill Street, right turn bays</t>
  </si>
  <si>
    <t>RW 51</t>
  </si>
  <si>
    <t>West Avenue / Alfred Street,  intersection treatments</t>
  </si>
  <si>
    <t>RW 52</t>
  </si>
  <si>
    <t>West Avenue / Lyell Street, right turn bays</t>
  </si>
  <si>
    <t>RW 53</t>
  </si>
  <si>
    <t>West Avenue / Miller Street, right turn bays</t>
  </si>
  <si>
    <t>RW 54</t>
  </si>
  <si>
    <t>West Avenue / North Avenue / South Avenue, intersection improvements</t>
  </si>
  <si>
    <t>RW 55</t>
  </si>
  <si>
    <t>Mount View Road / Condon Avenue, right turn bays</t>
  </si>
  <si>
    <t>RW 56</t>
  </si>
  <si>
    <t>Aberdare Road / Vincent Street /Snape street , intersection improvements</t>
  </si>
  <si>
    <t>RW 57</t>
  </si>
  <si>
    <t>North Avenue / Darwin Street, intersection improvements</t>
  </si>
  <si>
    <t>North Avenue / Keene Street / Cooper Street, pedestrian facilities improvements</t>
  </si>
  <si>
    <t>RW 59</t>
  </si>
  <si>
    <t>South Avenue / Darwin Street, intersection improvements</t>
  </si>
  <si>
    <t>RW 60</t>
  </si>
  <si>
    <t>Wollombi Road - Abbotsford Street to Francis Street, road widening</t>
  </si>
  <si>
    <t>RW 61</t>
  </si>
  <si>
    <t>Mount View Road - Wollombi Road to Oakey Creek Road, road reconstruction</t>
  </si>
  <si>
    <t>RW 62</t>
  </si>
  <si>
    <t>Mount View Road / Christy Road, intersection improvements</t>
  </si>
  <si>
    <t>Wollombi Road/Allandale Road, intersection improvements</t>
  </si>
  <si>
    <t>RW 64</t>
  </si>
  <si>
    <t>Relocation of utility services</t>
  </si>
  <si>
    <t>Wollombi Road / Abbotsford Street / Cox Street, intersection improvements</t>
  </si>
  <si>
    <t>Wollombi Road / Bellbird North Access, intersection improvements</t>
  </si>
  <si>
    <t>Abbotsford Street - Wollombi Road to Ruby Street, road widening</t>
  </si>
  <si>
    <t>Mount View Road / Oakey Creek Road, intersection improvements</t>
  </si>
  <si>
    <t>Tennant Street - Bellbird North site access to Sparke Street, road reconstruction</t>
  </si>
  <si>
    <t>Estimated Infrastructure Cost</t>
  </si>
  <si>
    <t>Value funded by Development</t>
  </si>
  <si>
    <t>Contributions collected</t>
  </si>
  <si>
    <t>Roadworks - Nulkaba</t>
  </si>
  <si>
    <t>Roadworks - Millfield</t>
  </si>
  <si>
    <t xml:space="preserve"> Funding allocation approved</t>
  </si>
  <si>
    <t>not completed</t>
  </si>
  <si>
    <t>partially funded</t>
  </si>
  <si>
    <t>Date received</t>
  </si>
  <si>
    <t>Income received</t>
  </si>
  <si>
    <t>BLACK HILL CONTRIBUTIONS PLAN</t>
  </si>
  <si>
    <t>Funding allocated approval</t>
  </si>
  <si>
    <t>ANNUAL STATEMENT - SECTION 7.12 LEVY CONTRIBUTIONS PLAN 2017</t>
  </si>
  <si>
    <t>Cessnock Commercial Precinct</t>
  </si>
  <si>
    <t>Kurri Kurri Commercial Masterplan</t>
  </si>
  <si>
    <t>Weston Commercial Masterplan</t>
  </si>
  <si>
    <t>Branxton Commercial Masterplan</t>
  </si>
  <si>
    <t>Other village commercial centres</t>
  </si>
  <si>
    <t>Street Tree Planting</t>
  </si>
  <si>
    <t>Civil Works</t>
  </si>
  <si>
    <t>Public Doman Works</t>
  </si>
  <si>
    <t>Bellbird Kendall Street - from intersection of Doyle St to Mary St</t>
  </si>
  <si>
    <t>Bridge Street Cycleway Stage 1 - investigation and design</t>
  </si>
  <si>
    <t>Cessnock Buckland Ave and View St - pram ramps and extension of path</t>
  </si>
  <si>
    <t>Cessnock Rawson St - pathway from Quarrybylong Street to Brandis Street</t>
  </si>
  <si>
    <t>Kearsley Caledonia St from Allandale St to Tomalpin St</t>
  </si>
  <si>
    <t>Bridge Street Cycleway Stage 2 construction</t>
  </si>
  <si>
    <t>Abermain Melbourne St - construct path from Goulburn St to car parking</t>
  </si>
  <si>
    <t>Cessnock Alfred St - children’s school crossing</t>
  </si>
  <si>
    <t>Cessnock Cumberland Street from Cooper St to Hall St</t>
  </si>
  <si>
    <t>Cessnock Hall St - (intersection with Darwin St)</t>
  </si>
  <si>
    <t>Cessnock Maitland Rd - intersection wiht Gallagher St</t>
  </si>
  <si>
    <t>Cessnock Quarrybylong St - replace a section of existing path</t>
  </si>
  <si>
    <t>Kurri Kurri Merthyr St - from Lang St to Barton St (both sides)</t>
  </si>
  <si>
    <t>Kurri Kurri Mitchell Ave - pathway from Lang Street to Maitland Street</t>
  </si>
  <si>
    <t>Weston First St - kerb ramp and pedestrian refuge</t>
  </si>
  <si>
    <t>Weston First St - from Station St to Hall St</t>
  </si>
  <si>
    <t>Cessnock - Church Street</t>
  </si>
  <si>
    <t>Extension of McDonalds Road cycleway to Oakey Creek Road</t>
  </si>
  <si>
    <t>New off-road path on Oakey Creek Road - McDonalds Road to Mount View Road</t>
  </si>
  <si>
    <t>New off-road path on Palmers Lane - McDonalds Road to Wine Country Drive</t>
  </si>
  <si>
    <t>New off-road path on Broke Road - McDonalds Road to Hermitage Road</t>
  </si>
  <si>
    <t>New off-road path on Hermitage Road - Broke Road to Deasys Road</t>
  </si>
  <si>
    <t>New off-road path on Broke Road - Wine Country Drive to McDonalds Road</t>
  </si>
  <si>
    <t>New off-road path on McDonalds Road - Broke Road to Wine Country Drive</t>
  </si>
  <si>
    <t>New off-road path on Deasy’s Road - McDonalds Road to Hermitage Road</t>
  </si>
  <si>
    <t>New off-road path on Old North Road - Wine Country Drive to Hermitage Road</t>
  </si>
  <si>
    <t>New off-road path on McDonalds Road - McDonalds Road cycleway to Broke Road</t>
  </si>
  <si>
    <t>New on-road connection on Broke Road - Hermitage Road to Singleton</t>
  </si>
  <si>
    <t>Pathway Construction Program:</t>
  </si>
  <si>
    <t>Pokolbin Cycling Improvements:</t>
  </si>
  <si>
    <t>Public Art</t>
  </si>
  <si>
    <t>Note:  there will be certain circumstances where Contributions will need to be pooled or reallocated from different contributions plans.  The contribution plans allow for this and when this occurs money line items will be adjusted accordingly.  
Totals as shown below do not include interest that is accured on a yearly basis.</t>
  </si>
  <si>
    <t>Cessnock Regional Tennis facility</t>
  </si>
  <si>
    <t>Cessnock Regional Netball facility</t>
  </si>
  <si>
    <t>Carmichael Park, BMX facility</t>
  </si>
  <si>
    <t>Cessnock Sportsground/Baddeley Park, upgrades to masterplan</t>
  </si>
  <si>
    <t xml:space="preserve"> OS 12</t>
  </si>
  <si>
    <t>Georg Jeffrey Park, Kearsley, upgrade to tennis courts</t>
  </si>
  <si>
    <t>Bellbird North Off Leash Dog Exercise Area (to ideally be located within district sports precinct)</t>
  </si>
  <si>
    <t xml:space="preserve">Bridges Hill Off Leash Dog Exercise Area </t>
  </si>
  <si>
    <t>Hall Park Off Leash Dog Exercise Area</t>
  </si>
  <si>
    <t>Bellbird North URA Skate Spot/Node</t>
  </si>
  <si>
    <t>Bridges Hill Skatepark, construction of new facility</t>
  </si>
  <si>
    <t>Ellalong off leash dog exercise area</t>
  </si>
  <si>
    <t>Cliftleigh off leash dog exercise area</t>
  </si>
  <si>
    <t>Cliftleigh Skate park</t>
  </si>
  <si>
    <t>District Sporting fields and infrastructure at Hydro</t>
  </si>
  <si>
    <t>Land component - 8.4 ha - to be dedicated free of charge</t>
  </si>
  <si>
    <t>Land component</t>
  </si>
  <si>
    <t>OS 58</t>
  </si>
  <si>
    <t>Land Component</t>
  </si>
  <si>
    <t>OS 59</t>
  </si>
  <si>
    <t>OS 60</t>
  </si>
  <si>
    <t>OS 61</t>
  </si>
  <si>
    <t>OS 62</t>
  </si>
  <si>
    <t>Open Sapce - Millfield</t>
  </si>
  <si>
    <t>Cessnock Performing Arts Centre, upgrades to buildings</t>
  </si>
  <si>
    <t>CF8</t>
  </si>
  <si>
    <t>Provision for 1 Multipurpose Centres</t>
  </si>
  <si>
    <t xml:space="preserve">Provision for 1 Multipurpose Centre, land acquisition </t>
  </si>
  <si>
    <t>Community Facility - Rural West</t>
  </si>
  <si>
    <r>
      <t>New off-road path along Main Road</t>
    </r>
    <r>
      <rPr>
        <sz val="11"/>
        <color rgb="FF414042"/>
        <rFont val="Arial"/>
        <family val="2"/>
      </rPr>
      <t xml:space="preserve"> (Heddon Greta) - Heddon Street to Earp Street</t>
    </r>
  </si>
  <si>
    <t>New off-road path on Rawson/Alexandra/Lang Streets (Kurri Kurri) from Victoria Street to Boundary Street</t>
  </si>
  <si>
    <t>New off-road path on Maitland Road(Cessnock) - Victoria Street to Doyle Street</t>
  </si>
  <si>
    <t>New off-road path on Wine Country Drive (Lovedale to Pokolbin) from Lovedale Road to Broke Road</t>
  </si>
  <si>
    <t>New on-road connection along Cessnock Road (Neath) from Northumberland Street to Duffie Drive</t>
  </si>
  <si>
    <t>New on-road connection on Lang Street and Victoria Street (Kurri Kurri) from Heddon Street to Rawson Street</t>
  </si>
  <si>
    <t>Kookaburra Trail</t>
  </si>
  <si>
    <t>Kitchener Dam Loop Trail</t>
  </si>
  <si>
    <t>Hunter River Nature Walk</t>
  </si>
  <si>
    <t>CF 21</t>
  </si>
  <si>
    <t>CF 22</t>
  </si>
  <si>
    <t>CF 30</t>
  </si>
  <si>
    <t xml:space="preserve">New off-road path on Duffie Drive/Colliery Street (Cessnock) - Aberdare Road to Maitland Road </t>
  </si>
  <si>
    <t xml:space="preserve">New off-road path on Aberdare Road/ Cessnock Road/Caledonia Street (cessnock to Kearsley) - Quarrybylong Street to Ellalong Street </t>
  </si>
  <si>
    <t xml:space="preserve">New off-road path on McGrane Street (Cessnock) - Church Street to Mount View Road </t>
  </si>
  <si>
    <t xml:space="preserve">New off-road path on Stephen St/Ivan St/Wollombi Rd (Cessnock) - Sports Ave shared path to Wollombi Rd/Alexander St intersection </t>
  </si>
  <si>
    <t>New off-road path along Francis, Margaret and Campbell Streets (Cessnock)</t>
  </si>
  <si>
    <t xml:space="preserve">New off-road path in Bellbird - Sparke, Doyle, Tennant, Ruby, Hetton and Kendall Streets </t>
  </si>
  <si>
    <t>New off-road path - URA to Mount View Road (Cessnock) via Mount View Park</t>
  </si>
  <si>
    <t xml:space="preserve">New off-road path - Buttaba Avenue (Cessnock) via O’Neill Park playground along Acadia/Edith Sts to Stephen/Ivan Sts </t>
  </si>
  <si>
    <t>New off-road path on South Avenue (Cessnock) - North Avenue to Darwin Street</t>
  </si>
  <si>
    <t>New off-road path on Mulbring Street (Cessnock) - Railway Street shared path to Aberdare Road</t>
  </si>
  <si>
    <t>New off-road path on Melbourne Street (Cessnock) - Quarrybylong Street to Duffie Drive</t>
  </si>
  <si>
    <t>New off-road path on Kanowna Avenue (Cessnock) from Alkira Avenue to Old Maitland Road</t>
  </si>
  <si>
    <t>New off-road path on Government Road (Cessnock) - Anzac Avenue to URA</t>
  </si>
  <si>
    <t>New off-road path on Vincent Street (Cessnock) - Aberdare Road to Baddeley Park</t>
  </si>
  <si>
    <t xml:space="preserve">New off-road path on Darwin Street (Cessnock) - South Avenue to Wollombi Road </t>
  </si>
  <si>
    <t>New off-road path on South Avenue/Snape Street/Aberdare Road (Cessnock) - Darwin Street to Vincent Street (Extend to Cumberland St)</t>
  </si>
  <si>
    <r>
      <t xml:space="preserve">New off-road path - Quarrybylong, </t>
    </r>
    <r>
      <rPr>
        <sz val="11"/>
        <color theme="1"/>
        <rFont val="Arial"/>
        <family val="2"/>
      </rPr>
      <t xml:space="preserve">Neath and </t>
    </r>
    <r>
      <rPr>
        <sz val="11"/>
        <color theme="1"/>
        <rFont val="Arial"/>
        <family val="2"/>
      </rPr>
      <t>Gallagher Streets (Cessnock)</t>
    </r>
  </si>
  <si>
    <t>New off-road path on Mount View Road (Cessnock) - O’Shea Circuit to Oakey Creek Road</t>
  </si>
  <si>
    <t xml:space="preserve">New off-road path on Mount View Road (Cessnock) - Wollombi Road to the Cessnock Civic Indoor Sports Centre </t>
  </si>
  <si>
    <t>New off-road path on West Avenue/North Avenue (Cessnock) - Darwin Street to Wollombi Road</t>
  </si>
  <si>
    <r>
      <t xml:space="preserve">New off-road path on </t>
    </r>
    <r>
      <rPr>
        <sz val="11"/>
        <color theme="1"/>
        <rFont val="Arial"/>
        <family val="2"/>
      </rPr>
      <t xml:space="preserve">Maitland Road (Cessnock) – </t>
    </r>
    <r>
      <rPr>
        <sz val="11"/>
        <color theme="1"/>
        <rFont val="Arial"/>
        <family val="2"/>
      </rPr>
      <t xml:space="preserve">Cumberland Street to Doyle Street </t>
    </r>
  </si>
  <si>
    <t>New on-road connection - Maclean Street/Nelson Street/Buckland Avenue (Cessnock)</t>
  </si>
  <si>
    <t>New on-road connection on Cooper Street (Cessnock) - North Avenue and Cumberland Street</t>
  </si>
  <si>
    <t>New on-road connection on Jurd Street (Cessnock) - Church Street to Dixon Street</t>
  </si>
  <si>
    <r>
      <t xml:space="preserve">New on-road connection on Dowlan Lane laneway from </t>
    </r>
    <r>
      <rPr>
        <sz val="11"/>
        <color theme="1"/>
        <rFont val="Arial"/>
        <family val="2"/>
      </rPr>
      <t xml:space="preserve">Victoria Street to Cumberland Street (Cessnock) </t>
    </r>
    <r>
      <rPr>
        <strike/>
        <sz val="11"/>
        <color theme="1"/>
        <rFont val="Arial"/>
        <family val="2"/>
      </rPr>
      <t/>
    </r>
  </si>
  <si>
    <t xml:space="preserve">Newoff-road: Extension of McDonalds Road (Pokolbin) cycleway to Oakey Creek Road </t>
  </si>
  <si>
    <t xml:space="preserve">New off-road path on Oakey Creek Road (Pokolbin) - McDonalds Road to Mount View Road </t>
  </si>
  <si>
    <t>New off-road path on Broke Road (Pokolbin) - McDonalds Road to Hermitage Road</t>
  </si>
  <si>
    <t xml:space="preserve">New off-road path on Hermitage Road (Pokolbin) - Broke Road to Deasys Road (cessnock Council section) </t>
  </si>
  <si>
    <t>New off-road path on McDonalds Road (Pokolbin) - Broke Road to Wine Country Drive</t>
  </si>
  <si>
    <t>New off-road path on McDonalds Road (Pokolbin) - McDonalds Road cycleway to Broke Road</t>
  </si>
  <si>
    <t>New on-road connection on Broke Road (Pokolbin) - Hermitage Road to Singleton</t>
  </si>
  <si>
    <t>New off-road path on Cessnock Street (Kitchener) - Stanford Street to Abernethy Street</t>
  </si>
  <si>
    <t>New off-road path on Richmond Street/ Stanford Street (Kitchener) - Abernethy Street to Cessnock Street</t>
  </si>
  <si>
    <t>New off-road path on Ferguson Street/ Kearsley Road (Abernethy) - Murray Street to Lake Road</t>
  </si>
  <si>
    <t>New off-road path on Caledonia Street (Kearsley) - Allandale Street to Wilson Street</t>
  </si>
  <si>
    <r>
      <t xml:space="preserve">New off-road path on Boundary Street </t>
    </r>
    <r>
      <rPr>
        <sz val="11"/>
        <color rgb="FF414042"/>
        <rFont val="Arial"/>
        <family val="2"/>
      </rPr>
      <t xml:space="preserve"> - URA to Wollombi Road</t>
    </r>
  </si>
  <si>
    <t>New off-road path on Bennett Street (Millfield) - Wollombi Rd to Millfield Rd</t>
  </si>
  <si>
    <t>New off-road path on Earps Road, McDonald Avenue and Anderson Avenue (Paxton)</t>
  </si>
  <si>
    <t xml:space="preserve">New off-road path on Wollombi Road(Millifeld)  - Bennett Street to Bligh Street </t>
  </si>
  <si>
    <t>CF 60</t>
  </si>
  <si>
    <t>CF 61</t>
  </si>
  <si>
    <t>New off-road path on Bridge St/Drinan St/Cessnock Rd (Branxton) - Railway St to the New England Highway</t>
  </si>
  <si>
    <t xml:space="preserve">New off-road path on Dalwood Road (Branxton) - New England Highway to Spring Street </t>
  </si>
  <si>
    <t>New off-road path on Wyndham Street (Greta) - Evans Street to Sale Street (Greta)</t>
  </si>
  <si>
    <t>New off-road path on West Street (Greta) - High Street to URA</t>
  </si>
  <si>
    <t>New off-road path on Elderslie Road (Branxton) - New England Highway to Singleton LGA</t>
  </si>
  <si>
    <t>New off-road path on McMullins Road (Branxton) - Dalwood Road to Hillview Road</t>
  </si>
  <si>
    <t xml:space="preserve">New off-road path on Station Street (Branxton) - New England Highway to Railway Street </t>
  </si>
  <si>
    <r>
      <t xml:space="preserve">New off-road path between urban release area along Camp Rd/ Mansfield Street (Greta) to proposed Nelson Street </t>
    </r>
    <r>
      <rPr>
        <sz val="11"/>
        <color theme="1"/>
        <rFont val="Arial"/>
        <family val="2"/>
      </rPr>
      <t xml:space="preserve">shared path </t>
    </r>
  </si>
  <si>
    <t xml:space="preserve">New off-road connection on Nelson Street (Greta) - New England Highway to Greta Railway Station </t>
  </si>
  <si>
    <t>Upgrade on-road conditions on Railway Street, Branxton</t>
  </si>
  <si>
    <t>Pathway on High Street or New England Highway to Greta Central Oval</t>
  </si>
  <si>
    <t>New off-road path on Washery Rd/ Morgan St and Thomas St (Huntlee/North Rothbury) , connecting to existing cycleway on Wine Country Dr</t>
  </si>
  <si>
    <t>RW 17</t>
  </si>
  <si>
    <t>RW 39</t>
  </si>
  <si>
    <t xml:space="preserve"> RW 58</t>
  </si>
  <si>
    <t>RW 63</t>
  </si>
  <si>
    <t>New off-road path on McLeod Road (Kurri Kurri) - Northcote Street to Hunter TAFE</t>
  </si>
  <si>
    <t xml:space="preserve">New off-road path on Colliery Street/ Maitland Street (Standford Merthyr) - Heddon Street to Pokolbin Street </t>
  </si>
  <si>
    <t>New off-road path on Heddon Street (Kurri Kurri) - Lang Street to Hopetoun Street</t>
  </si>
  <si>
    <t>New off-road path on Rawson Street (Kurri Kurri) - Victoria Street to Heddon Street</t>
  </si>
  <si>
    <t>New off-road path on Deakin Street(Kurri Kurri) - Heddon Street to Boundary Street</t>
  </si>
  <si>
    <t>New off-road path on Heddon Street (kurri Kurri) - Lang Street to McLeod Road</t>
  </si>
  <si>
    <t>New off-road path on Lang Street (Kurri Kurri) - Alexandra Street to Hospital Road</t>
  </si>
  <si>
    <t>New off-road path on Averys Lane (Heddon Greta) - URA to Road</t>
  </si>
  <si>
    <t>New off-road path on Stanford Street (Pelaw Main) - Neath Street to existing cycleway in Log of Knowledge Park</t>
  </si>
  <si>
    <t>New off-road path on Abermain Street (Pelaw Main) - Stanford Street to Pelaw Main Public School</t>
  </si>
  <si>
    <t>New on-road connection on Mitchell Avenue (Weston to Kurri Kurri) - Northcote Street to Government Road</t>
  </si>
  <si>
    <r>
      <t xml:space="preserve">New on-road connection on </t>
    </r>
    <r>
      <rPr>
        <sz val="11"/>
        <color rgb="FF414042"/>
        <rFont val="Arial"/>
        <family val="2"/>
      </rPr>
      <t>Mitchell Street (Kurri Kurri) - Northcote Street to Lang Street</t>
    </r>
  </si>
  <si>
    <t>New off-road path on East Esplanade (Weston) - Tenth Street to Fourth Street</t>
  </si>
  <si>
    <t xml:space="preserve">New off-road path - Fourth Street/Swanson Street (Weston) to Chinamans Hollow </t>
  </si>
  <si>
    <t>New off-road path on Government Road (Weston) - Mitchell Avenue to Cessnock Road</t>
  </si>
  <si>
    <t>New off-road path on Swanson/Station Street (Weston) - Government Road to First Street</t>
  </si>
  <si>
    <t xml:space="preserve">New off-road path on Goulburn Street (Abermain) - Lismore Street to Cessnock Rd </t>
  </si>
  <si>
    <t xml:space="preserve">New off-road path on Armidale St (Abermain) - Goulburn St to Orange St </t>
  </si>
  <si>
    <t xml:space="preserve">New off-road path on Hospital Road (Weston) - Lang Street to Appleton Avenue </t>
  </si>
  <si>
    <t>New on-road connection on Hart Road/ Gingers Lane/Frame Drive (Loxford through to Weston and Abermain) - Hunter Expressway to Lismore Street</t>
  </si>
  <si>
    <t>New on-road connection on Orange Street (Abermain) - Lismore Street to Cessnock Road</t>
  </si>
  <si>
    <t>New on-road connection on Tenth Street (Weston) - Government Road to East Esplanade</t>
  </si>
  <si>
    <t>New on-road connection on Government Road (Weston) - Mitchell Avenue to Hart Road</t>
  </si>
  <si>
    <t xml:space="preserve">New on-road connection on Station Street (Weston) - First Street to Cessnock Road </t>
  </si>
  <si>
    <t>New on-road connection from Leggets Lane (Mulbring) along New St, North St, Vincent St, Child St and Palmer St</t>
  </si>
  <si>
    <t>DW1</t>
  </si>
  <si>
    <t>Clift Street, Heddon Greta</t>
  </si>
  <si>
    <t>Drainage - Kurri Kurri to Maitland</t>
  </si>
  <si>
    <t>As at 30 June 2023</t>
  </si>
  <si>
    <t>Contributions collected as at 30 June 2023</t>
  </si>
  <si>
    <t xml:space="preserve"> Funding allocation approved as at 30 June 2023</t>
  </si>
  <si>
    <t>ANNUAL REPORT - S7.11 CITY WIDE INFRASTRUCTURE CONTRIBUTIONS PLAN
as at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</si>
</sst>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quot;$&quot;#,##0.00_);[Red]\(&quot;$&quot;#,##0.00\)"/>
    <numFmt numFmtId="166" formatCode="&quot;$&quot;#,##0.00"/>
    <numFmt numFmtId="167" formatCode="0.0%"/>
  </numFmts>
  <fonts count="17" x14ac:knownFonts="1">
    <font>
      <sz val="11"/>
      <color theme="1"/>
      <name val="Calibri"/>
      <family val="2"/>
      <scheme val="minor"/>
    </font>
    <font>
      <b/>
      <sz val="16"/>
      <color rgb="FFFFFFFF"/>
      <name val="Arial"/>
      <family val="2"/>
    </font>
    <font>
      <sz val="11"/>
      <color theme="1"/>
      <name val="Arial"/>
      <family val="2"/>
    </font>
    <font>
      <b/>
      <sz val="11"/>
      <name val="Arial"/>
      <family val="2"/>
    </font>
    <font>
      <sz val="11"/>
      <color rgb="FFFFFFFF"/>
      <name val="Arial"/>
      <family val="2"/>
    </font>
    <font>
      <sz val="11"/>
      <name val="Arial"/>
      <family val="2"/>
    </font>
    <font>
      <sz val="11"/>
      <name val="Arial"/>
      <family val="2"/>
    </font>
    <font>
      <sz val="11"/>
      <color rgb="FF414042"/>
      <name val="Arial"/>
      <family val="2"/>
    </font>
    <font>
      <sz val="11"/>
      <color indexed="8"/>
      <name val="Arial"/>
      <family val="2"/>
    </font>
    <font>
      <b/>
      <sz val="11"/>
      <color rgb="FFFFFFFF"/>
      <name val="Arial"/>
      <family val="2"/>
    </font>
    <font>
      <sz val="11"/>
      <color rgb="FF000000"/>
      <name val="Arial"/>
      <family val="2"/>
    </font>
    <font>
      <b/>
      <sz val="11"/>
      <color theme="1"/>
      <name val="Arial"/>
      <family val="2"/>
    </font>
    <font>
      <b/>
      <sz val="11"/>
      <color theme="0"/>
      <name val="Arial"/>
      <family val="2"/>
    </font>
    <font>
      <b/>
      <i/>
      <sz val="14"/>
      <color rgb="FF000000"/>
      <name val="Arial"/>
      <family val="2"/>
    </font>
    <font>
      <sz val="11"/>
      <color theme="1"/>
      <name val="Calibri"/>
      <family val="2"/>
      <scheme val="minor"/>
    </font>
    <font>
      <sz val="12"/>
      <color theme="1"/>
      <name val="Arial"/>
      <family val="2"/>
    </font>
    <font>
      <strike/>
      <sz val="11"/>
      <color theme="1"/>
      <name val="Arial"/>
      <family val="2"/>
    </font>
  </fonts>
  <fills count="6">
    <fill>
      <patternFill patternType="none"/>
    </fill>
    <fill>
      <patternFill patternType="gray125"/>
    </fill>
    <fill>
      <patternFill patternType="solid">
        <fgColor rgb="FF002664"/>
        <bgColor indexed="64"/>
      </patternFill>
    </fill>
    <fill>
      <patternFill patternType="solid">
        <fgColor theme="6" tint="0.39997558519241921"/>
        <bgColor indexed="64"/>
      </patternFill>
    </fill>
    <fill>
      <patternFill patternType="solid">
        <fgColor rgb="FFB10F13"/>
        <bgColor indexed="64"/>
      </patternFill>
    </fill>
    <fill>
      <patternFill patternType="solid">
        <fgColor theme="4" tint="-0.499984740745262"/>
        <bgColor indexed="64"/>
      </patternFill>
    </fill>
  </fills>
  <borders count="5">
    <border>
      <left/>
      <right/>
      <top/>
      <bottom/>
      <diagonal/>
    </border>
    <border>
      <left style="medium">
        <color rgb="FFFFFFFF"/>
      </left>
      <right/>
      <top style="medium">
        <color theme="1"/>
      </top>
      <bottom style="medium">
        <color theme="1"/>
      </bottom>
      <diagonal/>
    </border>
    <border>
      <left/>
      <right/>
      <top style="medium">
        <color theme="1"/>
      </top>
      <bottom style="medium">
        <color theme="1"/>
      </bottom>
      <diagonal/>
    </border>
    <border>
      <left style="medium">
        <color rgb="FFFFFFFF"/>
      </left>
      <right/>
      <top style="thin">
        <color rgb="FF000000"/>
      </top>
      <bottom/>
      <diagonal/>
    </border>
    <border>
      <left/>
      <right/>
      <top/>
      <bottom style="medium">
        <color theme="1"/>
      </bottom>
      <diagonal/>
    </border>
  </borders>
  <cellStyleXfs count="2">
    <xf numFmtId="0" fontId="0" fillId="0" borderId="0"/>
    <xf numFmtId="9" fontId="14" fillId="0" borderId="0" applyFont="0" applyFill="0" applyBorder="0" applyAlignment="0" applyProtection="0"/>
  </cellStyleXfs>
  <cellXfs count="123">
    <xf numFmtId="0" fontId="0" fillId="0" borderId="0" xfId="0"/>
    <xf numFmtId="0" fontId="2" fillId="0" borderId="0" xfId="0" applyFont="1" applyAlignment="1"/>
    <xf numFmtId="0" fontId="4" fillId="4" borderId="3"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top" wrapText="1"/>
    </xf>
    <xf numFmtId="0" fontId="5" fillId="0" borderId="0" xfId="0" applyFont="1" applyFill="1" applyAlignment="1">
      <alignment wrapText="1"/>
    </xf>
    <xf numFmtId="0" fontId="2" fillId="0" borderId="0" xfId="0" applyFont="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Alignment="1">
      <alignment vertical="top" wrapText="1"/>
    </xf>
    <xf numFmtId="0" fontId="2" fillId="0" borderId="0" xfId="0" applyFont="1" applyBorder="1" applyAlignment="1">
      <alignment horizontal="center" vertical="center" wrapText="1"/>
    </xf>
    <xf numFmtId="0" fontId="2"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wrapText="1"/>
    </xf>
    <xf numFmtId="0" fontId="2" fillId="0" borderId="0" xfId="0" applyFont="1" applyBorder="1" applyAlignment="1">
      <alignment horizontal="center" vertical="center"/>
    </xf>
    <xf numFmtId="0" fontId="2" fillId="0" borderId="0" xfId="0" applyFont="1" applyBorder="1" applyAlignment="1">
      <alignment horizontal="left" wrapTex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Fill="1" applyBorder="1" applyAlignment="1">
      <alignment horizontal="left" wrapText="1"/>
    </xf>
    <xf numFmtId="0" fontId="5" fillId="0" borderId="0" xfId="0" applyFont="1" applyAlignment="1">
      <alignment vertical="center" wrapText="1"/>
    </xf>
    <xf numFmtId="0" fontId="2" fillId="0" borderId="0" xfId="0" applyFont="1" applyBorder="1" applyAlignment="1">
      <alignment horizontal="left" vertical="top" wrapText="1"/>
    </xf>
    <xf numFmtId="0" fontId="2" fillId="0" borderId="0" xfId="0" applyFont="1" applyAlignment="1">
      <alignment vertical="top"/>
    </xf>
    <xf numFmtId="0" fontId="7" fillId="0" borderId="0" xfId="0" applyFont="1" applyBorder="1" applyAlignment="1">
      <alignment horizontal="left" vertical="center" wrapText="1"/>
    </xf>
    <xf numFmtId="0" fontId="2" fillId="0" borderId="0"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2" fillId="0" borderId="0" xfId="0" applyFont="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2" fillId="0" borderId="0" xfId="0" applyFont="1" applyAlignment="1">
      <alignment horizontal="left" wrapText="1"/>
    </xf>
    <xf numFmtId="0" fontId="3" fillId="0" borderId="0" xfId="0" applyFont="1" applyFill="1" applyAlignment="1">
      <alignment horizontal="center" wrapText="1"/>
    </xf>
    <xf numFmtId="0" fontId="8" fillId="0" borderId="0" xfId="0" applyFont="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wrapText="1"/>
    </xf>
    <xf numFmtId="166" fontId="5" fillId="0" borderId="0" xfId="0" applyNumberFormat="1" applyFont="1" applyAlignment="1">
      <alignment horizontal="right" vertical="top"/>
    </xf>
    <xf numFmtId="166" fontId="2" fillId="0" borderId="0" xfId="0" applyNumberFormat="1" applyFont="1" applyAlignment="1">
      <alignment horizontal="right" vertical="top"/>
    </xf>
    <xf numFmtId="166" fontId="2" fillId="0" borderId="0" xfId="0" applyNumberFormat="1" applyFont="1" applyFill="1" applyAlignment="1">
      <alignment horizontal="right" vertical="top"/>
    </xf>
    <xf numFmtId="166" fontId="2" fillId="0" borderId="0" xfId="0" applyNumberFormat="1" applyFont="1"/>
    <xf numFmtId="0" fontId="2" fillId="0" borderId="0" xfId="0" applyFont="1"/>
    <xf numFmtId="10"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lignment horizontal="right" wrapText="1"/>
    </xf>
    <xf numFmtId="166" fontId="2" fillId="0" borderId="0" xfId="0" applyNumberFormat="1" applyFont="1" applyAlignment="1">
      <alignment vertical="top"/>
    </xf>
    <xf numFmtId="166" fontId="2" fillId="0" borderId="0" xfId="0" applyNumberFormat="1" applyFont="1" applyFill="1"/>
    <xf numFmtId="166" fontId="10" fillId="0" borderId="0" xfId="0" applyNumberFormat="1" applyFont="1" applyFill="1" applyBorder="1"/>
    <xf numFmtId="9" fontId="2" fillId="0" borderId="0" xfId="0" applyNumberFormat="1" applyFont="1" applyAlignment="1">
      <alignment horizontal="center" vertical="center" wrapText="1"/>
    </xf>
    <xf numFmtId="166" fontId="2" fillId="0" borderId="0" xfId="0" applyNumberFormat="1" applyFont="1" applyFill="1" applyAlignment="1">
      <alignment horizontal="right" vertical="center"/>
    </xf>
    <xf numFmtId="166" fontId="5" fillId="0" borderId="0" xfId="0" applyNumberFormat="1" applyFont="1"/>
    <xf numFmtId="166" fontId="5" fillId="0" borderId="0" xfId="0" applyNumberFormat="1" applyFont="1" applyFill="1"/>
    <xf numFmtId="166" fontId="5" fillId="0" borderId="0" xfId="0" applyNumberFormat="1" applyFont="1" applyAlignment="1">
      <alignment vertical="top"/>
    </xf>
    <xf numFmtId="166" fontId="2" fillId="0" borderId="0" xfId="0" applyNumberFormat="1" applyFont="1" applyAlignment="1">
      <alignment vertical="center"/>
    </xf>
    <xf numFmtId="166" fontId="5" fillId="0" borderId="0" xfId="0" applyNumberFormat="1" applyFont="1" applyFill="1" applyAlignment="1">
      <alignment vertical="center"/>
    </xf>
    <xf numFmtId="166" fontId="2" fillId="0" borderId="0" xfId="0" applyNumberFormat="1" applyFont="1" applyFill="1" applyAlignment="1">
      <alignment vertical="center"/>
    </xf>
    <xf numFmtId="166" fontId="2" fillId="0" borderId="0" xfId="0" applyNumberFormat="1" applyFont="1" applyBorder="1" applyAlignment="1">
      <alignment horizontal="right" vertical="center"/>
    </xf>
    <xf numFmtId="166" fontId="2" fillId="0" borderId="0" xfId="0" applyNumberFormat="1" applyFont="1" applyFill="1" applyBorder="1" applyAlignment="1">
      <alignment horizontal="right"/>
    </xf>
    <xf numFmtId="166" fontId="2" fillId="0" borderId="0" xfId="0" applyNumberFormat="1" applyFont="1" applyBorder="1" applyAlignment="1">
      <alignment vertical="center"/>
    </xf>
    <xf numFmtId="166" fontId="2" fillId="0" borderId="0" xfId="0" applyNumberFormat="1" applyFont="1" applyFill="1" applyAlignment="1">
      <alignment vertical="top"/>
    </xf>
    <xf numFmtId="166" fontId="2" fillId="0" borderId="0" xfId="0" applyNumberFormat="1" applyFont="1" applyFill="1" applyAlignment="1">
      <alignment horizontal="right"/>
    </xf>
    <xf numFmtId="166" fontId="2" fillId="0" borderId="0" xfId="0" applyNumberFormat="1" applyFont="1" applyAlignment="1">
      <alignment horizontal="right"/>
    </xf>
    <xf numFmtId="166" fontId="10" fillId="0" borderId="0" xfId="0" applyNumberFormat="1" applyFont="1" applyFill="1" applyBorder="1" applyAlignment="1">
      <alignment vertical="top"/>
    </xf>
    <xf numFmtId="166" fontId="10" fillId="0" borderId="0" xfId="0" applyNumberFormat="1" applyFont="1" applyFill="1" applyBorder="1" applyAlignment="1">
      <alignment horizontal="right" vertical="top"/>
    </xf>
    <xf numFmtId="165" fontId="2" fillId="0" borderId="0" xfId="0" applyNumberFormat="1" applyFont="1" applyFill="1"/>
    <xf numFmtId="165" fontId="2" fillId="0" borderId="0" xfId="0" applyNumberFormat="1" applyFont="1" applyFill="1" applyAlignment="1">
      <alignment vertical="top"/>
    </xf>
    <xf numFmtId="165" fontId="2" fillId="0" borderId="0" xfId="0" applyNumberFormat="1" applyFont="1"/>
    <xf numFmtId="165" fontId="2" fillId="0" borderId="0" xfId="0" applyNumberFormat="1" applyFont="1" applyAlignment="1">
      <alignment vertical="top"/>
    </xf>
    <xf numFmtId="165" fontId="2" fillId="0" borderId="0" xfId="0" applyNumberFormat="1" applyFont="1" applyAlignment="1">
      <alignment vertical="center"/>
    </xf>
    <xf numFmtId="166" fontId="2" fillId="0" borderId="0" xfId="0" applyNumberFormat="1" applyFont="1" applyAlignment="1">
      <alignment wrapText="1"/>
    </xf>
    <xf numFmtId="0" fontId="2" fillId="0" borderId="0" xfId="0" applyFont="1" applyBorder="1" applyAlignment="1"/>
    <xf numFmtId="0" fontId="9" fillId="4" borderId="1" xfId="0" applyFont="1" applyFill="1" applyBorder="1" applyAlignment="1">
      <alignment horizontal="center" vertical="center" wrapText="1"/>
    </xf>
    <xf numFmtId="14" fontId="8" fillId="0" borderId="0" xfId="0" applyNumberFormat="1" applyFont="1" applyAlignment="1">
      <alignment horizontal="center" vertical="center"/>
    </xf>
    <xf numFmtId="0" fontId="8" fillId="0" borderId="0" xfId="0" applyFont="1" applyAlignment="1">
      <alignment horizontal="center" vertical="center"/>
    </xf>
    <xf numFmtId="166" fontId="8" fillId="0" borderId="0" xfId="0" applyNumberFormat="1" applyFont="1" applyAlignment="1">
      <alignment vertical="top"/>
    </xf>
    <xf numFmtId="0" fontId="8" fillId="0" borderId="0" xfId="0" applyFont="1" applyAlignment="1">
      <alignment vertical="top"/>
    </xf>
    <xf numFmtId="0" fontId="8" fillId="0" borderId="0" xfId="0" applyFont="1" applyBorder="1" applyAlignment="1">
      <alignment vertical="top"/>
    </xf>
    <xf numFmtId="0" fontId="2" fillId="0" borderId="0" xfId="0" applyFont="1" applyAlignment="1">
      <alignment horizontal="right" vertical="top"/>
    </xf>
    <xf numFmtId="14" fontId="2" fillId="0" borderId="0" xfId="0" applyNumberFormat="1" applyFont="1" applyAlignment="1">
      <alignment vertical="top"/>
    </xf>
    <xf numFmtId="0" fontId="8" fillId="0" borderId="0" xfId="0" applyFont="1" applyFill="1" applyAlignment="1">
      <alignment vertical="top"/>
    </xf>
    <xf numFmtId="0" fontId="8" fillId="0" borderId="0" xfId="0" applyFont="1" applyFill="1" applyBorder="1" applyAlignment="1">
      <alignment vertical="top"/>
    </xf>
    <xf numFmtId="0" fontId="9" fillId="4" borderId="3" xfId="0" applyFont="1" applyFill="1" applyBorder="1" applyAlignment="1">
      <alignment horizontal="center" vertical="center" wrapText="1"/>
    </xf>
    <xf numFmtId="0" fontId="11" fillId="0" borderId="0" xfId="0" applyFont="1" applyAlignment="1"/>
    <xf numFmtId="0" fontId="11" fillId="0" borderId="0" xfId="0" applyFont="1" applyFill="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6" fontId="2" fillId="0" borderId="0" xfId="0" applyNumberFormat="1" applyFont="1" applyFill="1" applyAlignment="1">
      <alignment horizontal="right" wrapText="1"/>
    </xf>
    <xf numFmtId="14" fontId="2" fillId="0" borderId="0" xfId="0" applyNumberFormat="1" applyFont="1" applyAlignment="1">
      <alignment horizontal="left" vertical="top" wrapText="1"/>
    </xf>
    <xf numFmtId="0" fontId="8" fillId="0" borderId="0" xfId="0" applyFont="1" applyAlignment="1">
      <alignment horizontal="left" vertical="top" wrapText="1"/>
    </xf>
    <xf numFmtId="14" fontId="2" fillId="0" borderId="0" xfId="0" applyNumberFormat="1" applyFont="1" applyAlignment="1">
      <alignment horizontal="left" vertical="top"/>
    </xf>
    <xf numFmtId="166" fontId="2" fillId="0" borderId="0" xfId="0" applyNumberFormat="1" applyFont="1" applyFill="1" applyAlignment="1">
      <alignment horizontal="center" vertical="center" wrapText="1"/>
    </xf>
    <xf numFmtId="0" fontId="5" fillId="0" borderId="0" xfId="0" applyFont="1" applyAlignment="1">
      <alignment horizontal="left" vertical="top" wrapText="1"/>
    </xf>
    <xf numFmtId="0" fontId="5" fillId="0" borderId="0" xfId="0" applyFont="1" applyFill="1" applyAlignment="1">
      <alignment vertical="top" wrapText="1"/>
    </xf>
    <xf numFmtId="0" fontId="5" fillId="0" borderId="0" xfId="0" applyFont="1" applyFill="1"/>
    <xf numFmtId="166" fontId="5" fillId="0" borderId="0" xfId="0" applyNumberFormat="1" applyFont="1" applyFill="1" applyAlignment="1">
      <alignment horizontal="right" vertical="top"/>
    </xf>
    <xf numFmtId="0" fontId="5" fillId="0" borderId="0" xfId="0" applyFont="1" applyFill="1" applyAlignment="1">
      <alignment horizontal="left" vertical="top" wrapText="1"/>
    </xf>
    <xf numFmtId="0" fontId="5" fillId="0" borderId="0" xfId="0" applyFont="1" applyFill="1" applyBorder="1" applyAlignment="1">
      <alignment vertical="center" wrapText="1"/>
    </xf>
    <xf numFmtId="166" fontId="5" fillId="0" borderId="0" xfId="0" applyNumberFormat="1" applyFont="1" applyFill="1" applyAlignment="1">
      <alignment horizontal="right"/>
    </xf>
    <xf numFmtId="166" fontId="5" fillId="0" borderId="0" xfId="0" applyNumberFormat="1" applyFont="1" applyAlignment="1"/>
    <xf numFmtId="166" fontId="5" fillId="0" borderId="0" xfId="0" applyNumberFormat="1" applyFont="1" applyFill="1" applyAlignment="1"/>
    <xf numFmtId="166" fontId="5" fillId="0" borderId="0" xfId="0" applyNumberFormat="1" applyFont="1" applyAlignment="1">
      <alignment horizontal="right" vertical="center"/>
    </xf>
    <xf numFmtId="166" fontId="15" fillId="0" borderId="0" xfId="0" applyNumberFormat="1" applyFont="1" applyFill="1" applyAlignment="1">
      <alignment vertical="center"/>
    </xf>
    <xf numFmtId="166" fontId="2" fillId="0" borderId="0" xfId="0" applyNumberFormat="1" applyFont="1" applyAlignment="1">
      <alignment horizontal="right" vertical="center" wrapText="1"/>
    </xf>
    <xf numFmtId="0" fontId="7" fillId="0" borderId="0" xfId="0" applyFont="1" applyFill="1" applyBorder="1" applyAlignment="1">
      <alignment horizontal="left" vertical="center" wrapText="1"/>
    </xf>
    <xf numFmtId="166" fontId="2" fillId="0" borderId="0" xfId="0" applyNumberFormat="1" applyFont="1" applyFill="1" applyBorder="1" applyAlignment="1">
      <alignment vertical="top"/>
    </xf>
    <xf numFmtId="166" fontId="2" fillId="0" borderId="0" xfId="0" applyNumberFormat="1" applyFont="1" applyBorder="1" applyAlignment="1">
      <alignment vertical="top"/>
    </xf>
    <xf numFmtId="166" fontId="2" fillId="0" borderId="0" xfId="0" applyNumberFormat="1" applyFont="1" applyBorder="1" applyAlignment="1">
      <alignment horizontal="right"/>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166" fontId="2" fillId="0" borderId="0" xfId="0" applyNumberFormat="1" applyFont="1" applyBorder="1" applyAlignment="1"/>
    <xf numFmtId="167" fontId="2" fillId="0" borderId="0" xfId="1" applyNumberFormat="1" applyFont="1" applyAlignment="1">
      <alignment horizontal="center" vertical="center" wrapText="1"/>
    </xf>
    <xf numFmtId="166" fontId="10" fillId="0" borderId="0" xfId="0" applyNumberFormat="1" applyFont="1" applyFill="1" applyBorder="1" applyAlignment="1">
      <alignment vertical="center"/>
    </xf>
    <xf numFmtId="166" fontId="10" fillId="0" borderId="0" xfId="0" applyNumberFormat="1" applyFont="1" applyFill="1" applyBorder="1" applyAlignment="1">
      <alignment horizontal="right"/>
    </xf>
    <xf numFmtId="0" fontId="2" fillId="0" borderId="0" xfId="0" applyFont="1" applyFill="1" applyAlignment="1">
      <alignment vertical="top"/>
    </xf>
    <xf numFmtId="0" fontId="6" fillId="0" borderId="0" xfId="0" applyFont="1" applyFill="1" applyAlignment="1">
      <alignment horizontal="center" vertical="center" wrapText="1"/>
    </xf>
    <xf numFmtId="166" fontId="2" fillId="0" borderId="0" xfId="0" applyNumberFormat="1" applyFont="1" applyFill="1" applyBorder="1" applyAlignment="1">
      <alignment horizontal="right" vertical="center"/>
    </xf>
    <xf numFmtId="0" fontId="2" fillId="0" borderId="0" xfId="0" applyFont="1" applyBorder="1" applyAlignment="1">
      <alignment vertical="center" wrapText="1"/>
    </xf>
    <xf numFmtId="0" fontId="1" fillId="2" borderId="0" xfId="0" applyFont="1" applyFill="1" applyBorder="1" applyAlignment="1">
      <alignment horizontal="center" vertical="center" wrapText="1"/>
    </xf>
    <xf numFmtId="0" fontId="13" fillId="0" borderId="0" xfId="0" applyFont="1" applyAlignment="1">
      <alignment horizontal="center" vertical="center" wrapText="1"/>
    </xf>
    <xf numFmtId="0" fontId="12" fillId="5" borderId="4" xfId="0" applyFont="1" applyFill="1" applyBorder="1" applyAlignment="1">
      <alignment horizontal="center" vertical="center"/>
    </xf>
    <xf numFmtId="0" fontId="3" fillId="3" borderId="2" xfId="0" applyFont="1" applyFill="1" applyBorder="1" applyAlignment="1">
      <alignment horizontal="center" vertical="center"/>
    </xf>
  </cellXfs>
  <cellStyles count="2">
    <cellStyle name="Normal" xfId="0" builtinId="0"/>
    <cellStyle name="Percent" xfId="1" builtinId="5"/>
  </cellStyles>
  <dxfs count="30">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strike val="0"/>
        <outline val="0"/>
        <shadow val="0"/>
        <u val="none"/>
        <vertAlign val="baseline"/>
        <color auto="1"/>
        <name val="Arial"/>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name val="Arial"/>
        <scheme val="none"/>
      </font>
    </dxf>
    <dxf>
      <border outline="0">
        <top style="medium">
          <color theme="1"/>
        </top>
      </border>
    </dxf>
    <dxf>
      <font>
        <strike val="0"/>
        <outline val="0"/>
        <shadow val="0"/>
        <u val="none"/>
        <vertAlign val="baseline"/>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FFFFFF"/>
        <name val="Arial"/>
        <scheme val="none"/>
      </font>
      <fill>
        <patternFill patternType="solid">
          <fgColor indexed="64"/>
          <bgColor rgb="FFB10F1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forsyth\AppData\Local\Micro%20Focus\Content%20Manager\TEMP\HPTRIM.9728\DOC2021%20068704%20%2058%202019%202%20_%20Contributions%20Plan%20_%20Review%202021%2022%20_%20Draft%20Work%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forsyth\AppData\Local\Micro%20Focus\Content%20Manager\TEMP\HPTRIM.3956\DOC2021%20068704%20%2058%202019%202%20_%20Contributions%20Plan%20_%20Review%202021%2022%20_%20Draft%20Work%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space"/>
      <sheetName val="Community Facilities"/>
      <sheetName val=" Cycleways &amp; Trails"/>
      <sheetName val="Roads and Traffic"/>
      <sheetName val="Drainage"/>
      <sheetName val="Plan Management"/>
      <sheetName val="Levy totals"/>
      <sheetName val="Demograhics"/>
      <sheetName val="Calcs reducing pay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C3">
            <v>0.26700000000000002</v>
          </cell>
        </row>
        <row r="7">
          <cell r="C7">
            <v>0.28299999999999997</v>
          </cell>
        </row>
        <row r="8">
          <cell r="C8">
            <v>0.13800000000000001</v>
          </cell>
        </row>
        <row r="9">
          <cell r="C9">
            <v>0.22900000000000001</v>
          </cell>
        </row>
        <row r="10">
          <cell r="C10">
            <v>0.39900000000000002</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space"/>
      <sheetName val="Community Facilities"/>
      <sheetName val=" Cycleways &amp; Trails"/>
      <sheetName val="Roads and Traffic"/>
      <sheetName val="Drainage"/>
      <sheetName val="Plan Management"/>
      <sheetName val="Levy totals"/>
      <sheetName val="Demograhics"/>
      <sheetName val="Calcs reducing pay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
          <cell r="C7">
            <v>0.28299999999999997</v>
          </cell>
        </row>
        <row r="9">
          <cell r="C9">
            <v>0.22900000000000001</v>
          </cell>
        </row>
      </sheetData>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A10D69-34CD-4072-81CB-152E926C6B5C}" name="Table1" displayName="Table1" ref="A3:M259" totalsRowShown="0" headerRowDxfId="29" dataDxfId="28" totalsRowDxfId="26" tableBorderDxfId="27">
  <autoFilter ref="A3:M259" xr:uid="{1D625162-FB09-445D-BFEF-D3664BB6A1BC}"/>
  <tableColumns count="13">
    <tableColumn id="3" xr3:uid="{68F6320B-2E41-4715-97B5-A968F14A674B}" name="Project ID (as identified in the CP)" dataDxfId="25" totalsRowDxfId="24"/>
    <tableColumn id="4" xr3:uid="{A56078FB-B5BD-4D74-83A9-DD519777DC9E}" name="Project description" dataDxfId="23" totalsRowDxfId="22"/>
    <tableColumn id="5" xr3:uid="{33041B64-1973-4A22-9642-219C816D628C}" name="The kind of public amenity or service" dataDxfId="21" totalsRowDxfId="20"/>
    <tableColumn id="14" xr3:uid="{FF2DB21A-838D-468F-B1F8-92138FE57B0E}" name="Estimated Infrastructure Cost" dataDxfId="19" totalsRowDxfId="18"/>
    <tableColumn id="13" xr3:uid="{1B751B6C-BAC5-484F-9610-5978FE671A15}" name="Value funded by Development" dataDxfId="17" totalsRowDxfId="16"/>
    <tableColumn id="2" xr3:uid="{C1AEEB0D-7359-43EE-9AAD-164B20100DD7}" name="Contributions collected" dataDxfId="15" totalsRowDxfId="14"/>
    <tableColumn id="15" xr3:uid="{41CC6A9D-CFDA-41C0-896C-37DF44B1DA54}" name="% of cost funded by contributions" dataDxfId="13" totalsRowDxfId="12"/>
    <tableColumn id="6" xr3:uid="{ADB354E5-27FE-4200-A79F-46378311FCC0}" name=" Funding allocation approved" dataDxfId="11" totalsRowDxfId="10"/>
    <tableColumn id="7" xr3:uid="{FBD2EE95-A2AC-424A-B1B6-CABB13A589BE}" name="Value of land dedication" dataDxfId="9" totalsRowDxfId="8"/>
    <tableColumn id="8" xr3:uid="{773A2719-C247-400A-ABCC-776329101864}" name="Value of material public benefit provided" dataDxfId="7" totalsRowDxfId="6"/>
    <tableColumn id="9" xr3:uid="{4FB2F510-3D8D-4A30-8256-6CAB71D3E32C}" name="Contribution expended to date" dataDxfId="5" totalsRowDxfId="4"/>
    <tableColumn id="10" xr3:uid="{6DB0A1AA-1707-4E57-A143-A71DBB66D4EA}" name="Temporary borrowing " dataDxfId="3" totalsRowDxfId="2"/>
    <tableColumn id="11" xr3:uid="{09156FBC-3FE0-4550-AC94-100BB5A8C373}" name="Project status" dataDxfId="1" totalsRow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E9A93-CC0B-4D90-96D8-F79BBA87E68B}">
  <dimension ref="A1:M261"/>
  <sheetViews>
    <sheetView tabSelected="1" zoomScale="90" zoomScaleNormal="90" workbookViewId="0">
      <selection activeCell="H8" sqref="H8"/>
    </sheetView>
  </sheetViews>
  <sheetFormatPr defaultRowHeight="14.25" x14ac:dyDescent="0.2"/>
  <cols>
    <col min="1" max="1" width="13.85546875" style="1" customWidth="1"/>
    <col min="2" max="2" width="136.140625" style="1" customWidth="1"/>
    <col min="3" max="3" width="41.5703125" style="1" customWidth="1"/>
    <col min="4" max="4" width="19.28515625" style="1" customWidth="1"/>
    <col min="5" max="5" width="17.140625" style="1" customWidth="1"/>
    <col min="6" max="6" width="17.42578125" style="1" customWidth="1"/>
    <col min="7" max="7" width="15.5703125" style="1" customWidth="1"/>
    <col min="8" max="8" width="18.28515625" style="1" customWidth="1"/>
    <col min="9" max="13" width="26.5703125" style="1" customWidth="1"/>
    <col min="14" max="16384" width="9.140625" style="1"/>
  </cols>
  <sheetData>
    <row r="1" spans="1:13" ht="46.5" customHeight="1" x14ac:dyDescent="0.2">
      <c r="A1" s="119" t="s">
        <v>536</v>
      </c>
      <c r="B1" s="119"/>
      <c r="C1" s="119"/>
      <c r="D1" s="119"/>
      <c r="E1" s="119"/>
      <c r="F1" s="119"/>
      <c r="G1" s="119"/>
      <c r="H1" s="119"/>
      <c r="I1" s="119"/>
      <c r="J1" s="119"/>
      <c r="K1" s="119"/>
      <c r="L1" s="119"/>
      <c r="M1" s="119"/>
    </row>
    <row r="2" spans="1:13" ht="39" customHeight="1" x14ac:dyDescent="0.2">
      <c r="A2" s="120" t="s">
        <v>405</v>
      </c>
      <c r="B2" s="120"/>
      <c r="C2" s="120"/>
      <c r="D2" s="120"/>
      <c r="E2" s="120"/>
      <c r="F2" s="120"/>
      <c r="G2" s="120"/>
      <c r="H2" s="120"/>
      <c r="I2" s="120"/>
      <c r="J2" s="120"/>
      <c r="K2" s="120"/>
      <c r="L2" s="120"/>
      <c r="M2" s="120"/>
    </row>
    <row r="3" spans="1:13" ht="42.75" x14ac:dyDescent="0.2">
      <c r="A3" s="2" t="s">
        <v>0</v>
      </c>
      <c r="B3" s="2" t="s">
        <v>1</v>
      </c>
      <c r="C3" s="2" t="s">
        <v>2</v>
      </c>
      <c r="D3" s="2" t="s">
        <v>353</v>
      </c>
      <c r="E3" s="2" t="s">
        <v>354</v>
      </c>
      <c r="F3" s="2" t="s">
        <v>355</v>
      </c>
      <c r="G3" s="2" t="s">
        <v>8</v>
      </c>
      <c r="H3" s="2" t="s">
        <v>358</v>
      </c>
      <c r="I3" s="2" t="s">
        <v>3</v>
      </c>
      <c r="J3" s="2" t="s">
        <v>4</v>
      </c>
      <c r="K3" s="2" t="s">
        <v>5</v>
      </c>
      <c r="L3" s="2" t="s">
        <v>6</v>
      </c>
      <c r="M3" s="2" t="s">
        <v>7</v>
      </c>
    </row>
    <row r="4" spans="1:13" x14ac:dyDescent="0.2">
      <c r="A4" s="8" t="s">
        <v>9</v>
      </c>
      <c r="B4" s="5" t="s">
        <v>10</v>
      </c>
      <c r="C4" s="7" t="s">
        <v>11</v>
      </c>
      <c r="D4" s="38">
        <v>2226595</v>
      </c>
      <c r="E4" s="39">
        <f>SUM(D4*[1]Demograhics!$C$3)</f>
        <v>594500.86499999999</v>
      </c>
      <c r="F4" s="41">
        <v>88134.534285714588</v>
      </c>
      <c r="G4" s="44">
        <v>0.26700000000000002</v>
      </c>
      <c r="H4" s="70"/>
      <c r="I4" s="70"/>
      <c r="J4" s="70"/>
      <c r="K4" s="70"/>
      <c r="L4" s="4"/>
      <c r="M4" s="7" t="s">
        <v>359</v>
      </c>
    </row>
    <row r="5" spans="1:13" x14ac:dyDescent="0.2">
      <c r="A5" s="8" t="s">
        <v>12</v>
      </c>
      <c r="B5" s="5" t="s">
        <v>13</v>
      </c>
      <c r="C5" s="7" t="s">
        <v>11</v>
      </c>
      <c r="D5" s="38">
        <v>907200</v>
      </c>
      <c r="E5" s="39">
        <f>SUM(D5*[1]Demograhics!$C$3)</f>
        <v>242222.40000000002</v>
      </c>
      <c r="F5" s="41">
        <v>12684.332142857209</v>
      </c>
      <c r="G5" s="44">
        <v>0.26700000000000002</v>
      </c>
      <c r="H5" s="70"/>
      <c r="I5" s="70"/>
      <c r="J5" s="70"/>
      <c r="K5" s="70"/>
      <c r="L5" s="4"/>
      <c r="M5" s="7" t="s">
        <v>359</v>
      </c>
    </row>
    <row r="6" spans="1:13" x14ac:dyDescent="0.2">
      <c r="A6" s="8" t="s">
        <v>14</v>
      </c>
      <c r="B6" s="5" t="s">
        <v>15</v>
      </c>
      <c r="C6" s="7" t="s">
        <v>11</v>
      </c>
      <c r="D6" s="38">
        <v>907200</v>
      </c>
      <c r="E6" s="39">
        <f>SUM(D6*[1]Demograhics!$C$3)</f>
        <v>242222.40000000002</v>
      </c>
      <c r="F6" s="41">
        <v>12684.332142857209</v>
      </c>
      <c r="G6" s="44">
        <v>0.26700000000000002</v>
      </c>
      <c r="H6" s="70"/>
      <c r="I6" s="70"/>
      <c r="J6" s="70"/>
      <c r="K6" s="70"/>
      <c r="L6" s="4"/>
      <c r="M6" s="7" t="s">
        <v>359</v>
      </c>
    </row>
    <row r="7" spans="1:13" x14ac:dyDescent="0.2">
      <c r="A7" s="8" t="s">
        <v>16</v>
      </c>
      <c r="B7" s="5" t="s">
        <v>17</v>
      </c>
      <c r="C7" s="7" t="s">
        <v>11</v>
      </c>
      <c r="D7" s="39">
        <v>1614539.26</v>
      </c>
      <c r="E7" s="39">
        <f>SUM(D7*[1]Demograhics!$C$3)</f>
        <v>431081.98242000001</v>
      </c>
      <c r="F7" s="41">
        <v>34990.074285714254</v>
      </c>
      <c r="G7" s="44">
        <v>0.26700000000000002</v>
      </c>
      <c r="H7" s="70">
        <v>895990</v>
      </c>
      <c r="I7" s="70"/>
      <c r="J7" s="70"/>
      <c r="K7" s="70"/>
      <c r="L7" s="4"/>
      <c r="M7" s="7" t="s">
        <v>359</v>
      </c>
    </row>
    <row r="8" spans="1:13" x14ac:dyDescent="0.2">
      <c r="A8" s="8" t="s">
        <v>18</v>
      </c>
      <c r="B8" s="9" t="s">
        <v>19</v>
      </c>
      <c r="C8" s="7" t="s">
        <v>11</v>
      </c>
      <c r="D8" s="40">
        <v>20000000</v>
      </c>
      <c r="E8" s="39">
        <f>SUM(D8*[1]Demograhics!$C$3)</f>
        <v>5340000</v>
      </c>
      <c r="F8" s="41">
        <v>354131.95428571303</v>
      </c>
      <c r="G8" s="44">
        <v>0.26700000000000002</v>
      </c>
      <c r="H8" s="70"/>
      <c r="I8" s="70"/>
      <c r="J8" s="70"/>
      <c r="K8" s="70"/>
      <c r="L8" s="4"/>
      <c r="M8" s="7" t="s">
        <v>359</v>
      </c>
    </row>
    <row r="9" spans="1:13" x14ac:dyDescent="0.2">
      <c r="A9" s="8" t="s">
        <v>20</v>
      </c>
      <c r="B9" s="5" t="s">
        <v>21</v>
      </c>
      <c r="C9" s="7" t="s">
        <v>11</v>
      </c>
      <c r="D9" s="38">
        <v>6486750</v>
      </c>
      <c r="E9" s="39">
        <f>SUM(D9*[1]Demograhics!$C$3)</f>
        <v>1731962.25</v>
      </c>
      <c r="F9" s="41">
        <v>70056.384285714506</v>
      </c>
      <c r="G9" s="44">
        <v>0.26700000000000002</v>
      </c>
      <c r="H9" s="70"/>
      <c r="I9" s="70"/>
      <c r="J9" s="70"/>
      <c r="K9" s="70"/>
      <c r="L9" s="4"/>
      <c r="M9" s="7" t="s">
        <v>359</v>
      </c>
    </row>
    <row r="10" spans="1:13" x14ac:dyDescent="0.2">
      <c r="A10" s="8" t="s">
        <v>22</v>
      </c>
      <c r="B10" s="5" t="s">
        <v>23</v>
      </c>
      <c r="C10" s="7" t="s">
        <v>11</v>
      </c>
      <c r="D10" s="38">
        <v>1355785</v>
      </c>
      <c r="E10" s="39">
        <f>SUM(D10*[1]Demograhics!$C$3)</f>
        <v>361994.59500000003</v>
      </c>
      <c r="F10" s="41">
        <v>30540.024285714324</v>
      </c>
      <c r="G10" s="44">
        <v>0.26700000000000002</v>
      </c>
      <c r="H10" s="70"/>
      <c r="I10" s="70"/>
      <c r="J10" s="70"/>
      <c r="K10" s="70"/>
      <c r="L10" s="4"/>
      <c r="M10" s="7" t="s">
        <v>359</v>
      </c>
    </row>
    <row r="11" spans="1:13" x14ac:dyDescent="0.2">
      <c r="A11" s="8" t="s">
        <v>24</v>
      </c>
      <c r="B11" s="5" t="s">
        <v>25</v>
      </c>
      <c r="C11" s="7" t="s">
        <v>11</v>
      </c>
      <c r="D11" s="38">
        <v>9395565</v>
      </c>
      <c r="E11" s="39">
        <f>SUM(D11*[1]Demograhics!$C$3)</f>
        <v>2508615.855</v>
      </c>
      <c r="F11" s="41">
        <v>169895.5842857142</v>
      </c>
      <c r="G11" s="44">
        <v>0.26700000000000002</v>
      </c>
      <c r="H11" s="70"/>
      <c r="I11" s="70"/>
      <c r="J11" s="70"/>
      <c r="K11" s="70"/>
      <c r="L11" s="4"/>
      <c r="M11" s="7" t="s">
        <v>359</v>
      </c>
    </row>
    <row r="12" spans="1:13" x14ac:dyDescent="0.2">
      <c r="A12" s="8" t="s">
        <v>26</v>
      </c>
      <c r="B12" s="5" t="s">
        <v>27</v>
      </c>
      <c r="C12" s="7" t="s">
        <v>11</v>
      </c>
      <c r="D12" s="38">
        <v>4326262</v>
      </c>
      <c r="E12" s="39">
        <f>SUM(D12*[1]Demograhics!$C$3)</f>
        <v>1155111.9540000001</v>
      </c>
      <c r="F12" s="41">
        <v>91093.804285713777</v>
      </c>
      <c r="G12" s="44">
        <v>0.26700000000000002</v>
      </c>
      <c r="H12" s="70"/>
      <c r="I12" s="70"/>
      <c r="J12" s="70"/>
      <c r="K12" s="70"/>
      <c r="L12" s="4"/>
      <c r="M12" s="7" t="s">
        <v>359</v>
      </c>
    </row>
    <row r="13" spans="1:13" x14ac:dyDescent="0.2">
      <c r="A13" s="8" t="s">
        <v>28</v>
      </c>
      <c r="B13" s="5" t="s">
        <v>29</v>
      </c>
      <c r="C13" s="7" t="s">
        <v>11</v>
      </c>
      <c r="D13" s="38">
        <v>3523210</v>
      </c>
      <c r="E13" s="39">
        <f>SUM(D13*[1]Demograhics!$C$3)</f>
        <v>940697.07000000007</v>
      </c>
      <c r="F13" s="41">
        <v>62033.924285714333</v>
      </c>
      <c r="G13" s="44">
        <v>0.26700000000000002</v>
      </c>
      <c r="H13" s="70"/>
      <c r="I13" s="70"/>
      <c r="J13" s="70"/>
      <c r="K13" s="70"/>
      <c r="L13" s="4"/>
      <c r="M13" s="7" t="s">
        <v>359</v>
      </c>
    </row>
    <row r="14" spans="1:13" x14ac:dyDescent="0.2">
      <c r="A14" s="8" t="s">
        <v>30</v>
      </c>
      <c r="B14" s="92" t="s">
        <v>39</v>
      </c>
      <c r="C14" s="7" t="s">
        <v>11</v>
      </c>
      <c r="D14" s="38">
        <v>1294597</v>
      </c>
      <c r="E14" s="39">
        <f>SUM(D14*[1]Demograhics!$C$3)</f>
        <v>345657.39900000003</v>
      </c>
      <c r="F14" s="41">
        <v>21619.394285714297</v>
      </c>
      <c r="G14" s="44">
        <v>0.26700000000000002</v>
      </c>
      <c r="H14" s="70"/>
      <c r="I14" s="70"/>
      <c r="J14" s="70"/>
      <c r="K14" s="70"/>
      <c r="L14" s="4"/>
      <c r="M14" s="7"/>
    </row>
    <row r="15" spans="1:13" x14ac:dyDescent="0.2">
      <c r="A15" s="8" t="s">
        <v>410</v>
      </c>
      <c r="B15" s="93" t="s">
        <v>406</v>
      </c>
      <c r="C15" s="7" t="s">
        <v>11</v>
      </c>
      <c r="D15" s="38">
        <v>1079568</v>
      </c>
      <c r="E15" s="39">
        <f>SUM(D15*[1]Demograhics!$C$3)</f>
        <v>288244.65600000002</v>
      </c>
      <c r="F15" s="41">
        <v>6886.0542857143055</v>
      </c>
      <c r="G15" s="44">
        <v>0.26700000000000002</v>
      </c>
      <c r="H15" s="70"/>
      <c r="I15" s="70"/>
      <c r="J15" s="70"/>
      <c r="K15" s="70"/>
      <c r="L15" s="4"/>
      <c r="M15" s="7"/>
    </row>
    <row r="16" spans="1:13" x14ac:dyDescent="0.2">
      <c r="A16" s="8" t="s">
        <v>34</v>
      </c>
      <c r="B16" s="93" t="s">
        <v>407</v>
      </c>
      <c r="C16" s="7" t="s">
        <v>11</v>
      </c>
      <c r="D16" s="38">
        <v>2429541</v>
      </c>
      <c r="E16" s="39">
        <f>SUM(D16*[1]Demograhics!$C$3)</f>
        <v>648687.44700000004</v>
      </c>
      <c r="F16" s="41">
        <v>15267.664285714314</v>
      </c>
      <c r="G16" s="44">
        <v>0.26700000000000002</v>
      </c>
      <c r="H16" s="70"/>
      <c r="I16" s="70"/>
      <c r="J16" s="70"/>
      <c r="K16" s="70"/>
      <c r="L16" s="4"/>
      <c r="M16" s="7"/>
    </row>
    <row r="17" spans="1:13" x14ac:dyDescent="0.2">
      <c r="A17" s="8" t="s">
        <v>36</v>
      </c>
      <c r="B17" s="93" t="s">
        <v>408</v>
      </c>
      <c r="C17" s="7" t="s">
        <v>11</v>
      </c>
      <c r="D17" s="95">
        <v>500000</v>
      </c>
      <c r="E17" s="39">
        <f>SUM(D17*[1]Demograhics!$C$3)</f>
        <v>133500</v>
      </c>
      <c r="F17" s="41">
        <v>3362.3242857142795</v>
      </c>
      <c r="G17" s="44">
        <v>0.26700000000000002</v>
      </c>
      <c r="H17" s="70">
        <v>54000</v>
      </c>
      <c r="I17" s="70"/>
      <c r="J17" s="70"/>
      <c r="K17" s="70"/>
      <c r="L17" s="4"/>
      <c r="M17" s="7"/>
    </row>
    <row r="18" spans="1:13" x14ac:dyDescent="0.2">
      <c r="A18" s="8" t="s">
        <v>38</v>
      </c>
      <c r="B18" s="94" t="s">
        <v>409</v>
      </c>
      <c r="C18" s="7" t="s">
        <v>11</v>
      </c>
      <c r="D18" s="38">
        <v>11104462</v>
      </c>
      <c r="E18" s="39">
        <f>SUM(D18*[1]Demograhics!$C$3)</f>
        <v>2964891.3540000003</v>
      </c>
      <c r="F18" s="41">
        <v>73303.044285714306</v>
      </c>
      <c r="G18" s="44">
        <v>0.26700000000000002</v>
      </c>
      <c r="H18" s="70"/>
      <c r="I18" s="70"/>
      <c r="J18" s="70"/>
      <c r="K18" s="70"/>
      <c r="L18" s="4"/>
      <c r="M18" s="7"/>
    </row>
    <row r="19" spans="1:13" x14ac:dyDescent="0.2">
      <c r="A19" s="4"/>
      <c r="B19" s="7"/>
      <c r="C19" s="7"/>
      <c r="D19" s="38"/>
      <c r="E19" s="7"/>
      <c r="F19" s="45"/>
      <c r="G19" s="7"/>
      <c r="H19" s="4"/>
      <c r="I19" s="4"/>
      <c r="J19" s="4"/>
      <c r="K19" s="4"/>
      <c r="L19" s="4"/>
      <c r="M19" s="7"/>
    </row>
    <row r="20" spans="1:13" x14ac:dyDescent="0.2">
      <c r="A20" s="10" t="s">
        <v>40</v>
      </c>
      <c r="B20" s="9" t="s">
        <v>31</v>
      </c>
      <c r="C20" s="7" t="s">
        <v>32</v>
      </c>
      <c r="D20" s="98">
        <v>493220</v>
      </c>
      <c r="E20" s="41">
        <f>SUM(D20*[1]Demograhics!$C$7)</f>
        <v>139581.25999999998</v>
      </c>
      <c r="F20" s="41">
        <v>26880.471526315756</v>
      </c>
      <c r="G20" s="44">
        <v>0.28299999999999997</v>
      </c>
      <c r="H20" s="70"/>
      <c r="I20" s="70"/>
      <c r="J20" s="70"/>
      <c r="K20" s="70"/>
      <c r="L20" s="4"/>
      <c r="M20" s="7" t="s">
        <v>359</v>
      </c>
    </row>
    <row r="21" spans="1:13" x14ac:dyDescent="0.2">
      <c r="A21" s="10" t="s">
        <v>41</v>
      </c>
      <c r="B21" s="5" t="s">
        <v>33</v>
      </c>
      <c r="C21" s="7" t="s">
        <v>32</v>
      </c>
      <c r="D21" s="99">
        <v>5306823</v>
      </c>
      <c r="E21" s="41">
        <f>SUM(D21*[1]Demograhics!$C$7)</f>
        <v>1501830.9089999998</v>
      </c>
      <c r="F21" s="41">
        <v>129143.16152631555</v>
      </c>
      <c r="G21" s="44">
        <v>0.28299999999999997</v>
      </c>
      <c r="H21" s="70"/>
      <c r="I21" s="70"/>
      <c r="J21" s="70"/>
      <c r="K21" s="70"/>
      <c r="L21" s="4"/>
      <c r="M21" s="7" t="s">
        <v>359</v>
      </c>
    </row>
    <row r="22" spans="1:13" x14ac:dyDescent="0.2">
      <c r="A22" s="10" t="s">
        <v>42</v>
      </c>
      <c r="B22" s="5" t="s">
        <v>35</v>
      </c>
      <c r="C22" s="7" t="s">
        <v>32</v>
      </c>
      <c r="D22" s="99">
        <v>9276516</v>
      </c>
      <c r="E22" s="41">
        <f>SUM(D22*[1]Demograhics!$C$7)</f>
        <v>2625254.0279999999</v>
      </c>
      <c r="F22" s="41">
        <v>158612.611526316</v>
      </c>
      <c r="G22" s="44">
        <v>0.28299999999999997</v>
      </c>
      <c r="H22" s="70"/>
      <c r="I22" s="70"/>
      <c r="J22" s="70"/>
      <c r="K22" s="70"/>
      <c r="L22" s="4"/>
      <c r="M22" s="7" t="s">
        <v>359</v>
      </c>
    </row>
    <row r="23" spans="1:13" x14ac:dyDescent="0.2">
      <c r="A23" s="10" t="s">
        <v>44</v>
      </c>
      <c r="B23" s="5" t="s">
        <v>37</v>
      </c>
      <c r="C23" s="7" t="s">
        <v>32</v>
      </c>
      <c r="D23" s="99">
        <v>2560171</v>
      </c>
      <c r="E23" s="41">
        <f>SUM(D23*[1]Demograhics!$C$7)</f>
        <v>724528.39299999992</v>
      </c>
      <c r="F23" s="41">
        <v>54931.601526315913</v>
      </c>
      <c r="G23" s="44">
        <v>0.28299999999999997</v>
      </c>
      <c r="H23" s="70"/>
      <c r="I23" s="70"/>
      <c r="J23" s="70"/>
      <c r="K23" s="70"/>
      <c r="L23" s="4"/>
      <c r="M23" s="7" t="s">
        <v>359</v>
      </c>
    </row>
    <row r="24" spans="1:13" x14ac:dyDescent="0.2">
      <c r="A24" s="10" t="s">
        <v>46</v>
      </c>
      <c r="B24" s="5" t="s">
        <v>43</v>
      </c>
      <c r="C24" s="7" t="s">
        <v>32</v>
      </c>
      <c r="D24" s="41">
        <v>715081</v>
      </c>
      <c r="E24" s="41">
        <f>SUM(D24*[1]Demograhics!$C$7)</f>
        <v>202367.92299999998</v>
      </c>
      <c r="F24" s="47">
        <v>24083.721526315814</v>
      </c>
      <c r="G24" s="44">
        <v>0.28299999999999997</v>
      </c>
      <c r="H24" s="70"/>
      <c r="I24" s="70"/>
      <c r="J24" s="70"/>
      <c r="K24" s="70"/>
      <c r="L24" s="4"/>
      <c r="M24" s="7" t="s">
        <v>360</v>
      </c>
    </row>
    <row r="25" spans="1:13" x14ac:dyDescent="0.2">
      <c r="A25" s="10" t="s">
        <v>47</v>
      </c>
      <c r="B25" s="5" t="s">
        <v>52</v>
      </c>
      <c r="C25" s="7" t="s">
        <v>32</v>
      </c>
      <c r="D25" s="99">
        <v>1427538</v>
      </c>
      <c r="E25" s="41">
        <f>SUM(D25*[1]Demograhics!$C$7)</f>
        <v>403993.25399999996</v>
      </c>
      <c r="F25" s="41">
        <v>40725.231526315787</v>
      </c>
      <c r="G25" s="44">
        <v>0.28299999999999997</v>
      </c>
      <c r="H25" s="70"/>
      <c r="I25" s="70"/>
      <c r="J25" s="70"/>
      <c r="K25" s="70"/>
      <c r="L25" s="4"/>
      <c r="M25" s="7" t="s">
        <v>359</v>
      </c>
    </row>
    <row r="26" spans="1:13" x14ac:dyDescent="0.2">
      <c r="A26" s="10" t="s">
        <v>48</v>
      </c>
      <c r="B26" s="5" t="s">
        <v>54</v>
      </c>
      <c r="C26" s="7" t="s">
        <v>32</v>
      </c>
      <c r="D26" s="100">
        <v>144000</v>
      </c>
      <c r="E26" s="41">
        <f>SUM(D26*[1]Demograhics!$C$7)</f>
        <v>40751.999999999993</v>
      </c>
      <c r="F26" s="41">
        <v>33083.071526315849</v>
      </c>
      <c r="G26" s="44">
        <v>0.28299999999999997</v>
      </c>
      <c r="H26" s="70"/>
      <c r="I26" s="70"/>
      <c r="J26" s="70"/>
      <c r="K26" s="70"/>
      <c r="L26" s="4"/>
      <c r="M26" s="7" t="s">
        <v>359</v>
      </c>
    </row>
    <row r="27" spans="1:13" x14ac:dyDescent="0.2">
      <c r="A27" s="10" t="s">
        <v>49</v>
      </c>
      <c r="B27" s="5" t="s">
        <v>411</v>
      </c>
      <c r="C27" s="7" t="s">
        <v>32</v>
      </c>
      <c r="D27" s="99">
        <v>553500</v>
      </c>
      <c r="E27" s="41">
        <f>SUM(D27*[1]Demograhics!$C$7)</f>
        <v>156640.5</v>
      </c>
      <c r="F27" s="41">
        <v>35930.101526315768</v>
      </c>
      <c r="G27" s="44">
        <v>0.28299999999999997</v>
      </c>
      <c r="H27" s="70"/>
      <c r="I27" s="70"/>
      <c r="J27" s="70"/>
      <c r="K27" s="70"/>
      <c r="L27" s="4"/>
      <c r="M27" s="7" t="s">
        <v>359</v>
      </c>
    </row>
    <row r="28" spans="1:13" x14ac:dyDescent="0.2">
      <c r="A28" s="10" t="s">
        <v>50</v>
      </c>
      <c r="B28" s="5" t="s">
        <v>57</v>
      </c>
      <c r="C28" s="7" t="s">
        <v>32</v>
      </c>
      <c r="D28" s="99">
        <v>2025000</v>
      </c>
      <c r="E28" s="41">
        <f>SUM(D28*[1]Demograhics!$C$7)</f>
        <v>573075</v>
      </c>
      <c r="F28" s="41">
        <v>40392.921526315724</v>
      </c>
      <c r="G28" s="44">
        <v>0.28299999999999997</v>
      </c>
      <c r="H28" s="70"/>
      <c r="I28" s="70"/>
      <c r="J28" s="70"/>
      <c r="K28" s="70"/>
      <c r="L28" s="4"/>
      <c r="M28" s="7" t="s">
        <v>359</v>
      </c>
    </row>
    <row r="29" spans="1:13" x14ac:dyDescent="0.2">
      <c r="A29" s="10" t="s">
        <v>51</v>
      </c>
      <c r="B29" s="5" t="s">
        <v>59</v>
      </c>
      <c r="C29" s="7" t="s">
        <v>32</v>
      </c>
      <c r="D29" s="99">
        <v>316679</v>
      </c>
      <c r="E29" s="41">
        <f>SUM(D29*[1]Demograhics!$C$7)</f>
        <v>89620.156999999992</v>
      </c>
      <c r="F29" s="41">
        <v>29201.399526315887</v>
      </c>
      <c r="G29" s="44">
        <v>0.28299999999999997</v>
      </c>
      <c r="H29" s="70"/>
      <c r="I29" s="70"/>
      <c r="J29" s="70"/>
      <c r="K29" s="70"/>
      <c r="L29" s="4"/>
      <c r="M29" s="7" t="s">
        <v>359</v>
      </c>
    </row>
    <row r="30" spans="1:13" x14ac:dyDescent="0.2">
      <c r="A30" s="10" t="s">
        <v>53</v>
      </c>
      <c r="B30" s="5" t="s">
        <v>61</v>
      </c>
      <c r="C30" s="7" t="s">
        <v>32</v>
      </c>
      <c r="D30" s="99">
        <v>59523</v>
      </c>
      <c r="E30" s="41">
        <f>SUM(D30*[1]Demograhics!$C$7)</f>
        <v>16845.008999999998</v>
      </c>
      <c r="F30" s="41">
        <v>15991.781526315779</v>
      </c>
      <c r="G30" s="44">
        <v>0.28299999999999997</v>
      </c>
      <c r="H30" s="70"/>
      <c r="I30" s="70"/>
      <c r="J30" s="70"/>
      <c r="K30" s="70"/>
      <c r="L30" s="4"/>
      <c r="M30" s="7" t="s">
        <v>359</v>
      </c>
    </row>
    <row r="31" spans="1:13" x14ac:dyDescent="0.2">
      <c r="A31" s="10" t="s">
        <v>55</v>
      </c>
      <c r="B31" s="5" t="s">
        <v>63</v>
      </c>
      <c r="C31" s="7" t="s">
        <v>32</v>
      </c>
      <c r="D31" s="100">
        <v>300000</v>
      </c>
      <c r="E31" s="41">
        <f>SUM(D31*[1]Demograhics!$C$7)</f>
        <v>84899.999999999985</v>
      </c>
      <c r="F31" s="41">
        <v>17119.095526315836</v>
      </c>
      <c r="G31" s="44">
        <v>0.28299999999999997</v>
      </c>
      <c r="H31" s="70"/>
      <c r="I31" s="70"/>
      <c r="J31" s="70"/>
      <c r="K31" s="70"/>
      <c r="L31" s="4"/>
      <c r="M31" s="7" t="s">
        <v>359</v>
      </c>
    </row>
    <row r="32" spans="1:13" x14ac:dyDescent="0.2">
      <c r="A32" s="10" t="s">
        <v>56</v>
      </c>
      <c r="B32" s="5" t="s">
        <v>65</v>
      </c>
      <c r="C32" s="7" t="s">
        <v>32</v>
      </c>
      <c r="D32" s="100">
        <v>14270249</v>
      </c>
      <c r="E32" s="41">
        <f>SUM(D32*[1]Demograhics!$C$7)</f>
        <v>4038480.4669999997</v>
      </c>
      <c r="F32" s="41">
        <v>120031.53152631564</v>
      </c>
      <c r="G32" s="44">
        <v>0.28299999999999997</v>
      </c>
      <c r="H32" s="70"/>
      <c r="I32" s="70"/>
      <c r="J32" s="70"/>
      <c r="K32" s="70"/>
      <c r="L32" s="4"/>
      <c r="M32" s="7" t="s">
        <v>359</v>
      </c>
    </row>
    <row r="33" spans="1:13" x14ac:dyDescent="0.2">
      <c r="A33" s="10" t="s">
        <v>58</v>
      </c>
      <c r="B33" s="5" t="s">
        <v>45</v>
      </c>
      <c r="C33" s="7" t="s">
        <v>32</v>
      </c>
      <c r="D33" s="38">
        <v>4225341</v>
      </c>
      <c r="E33" s="39">
        <f>SUM(D33*[1]Demograhics!$C$3)</f>
        <v>1128166.047</v>
      </c>
      <c r="F33" s="41">
        <v>184461.15152631476</v>
      </c>
      <c r="G33" s="44">
        <v>0.28299999999999997</v>
      </c>
      <c r="H33" s="70"/>
      <c r="I33" s="70"/>
      <c r="J33" s="70"/>
      <c r="K33" s="70"/>
      <c r="L33" s="4"/>
      <c r="M33" s="7" t="s">
        <v>359</v>
      </c>
    </row>
    <row r="34" spans="1:13" x14ac:dyDescent="0.2">
      <c r="A34" s="10" t="s">
        <v>60</v>
      </c>
      <c r="B34" s="96" t="s">
        <v>412</v>
      </c>
      <c r="C34" s="7" t="s">
        <v>32</v>
      </c>
      <c r="D34" s="52">
        <v>240000</v>
      </c>
      <c r="E34" s="41">
        <f>SUM(D34*[1]Demograhics!$C$7)</f>
        <v>67920</v>
      </c>
      <c r="F34" s="41">
        <v>14198.621526315788</v>
      </c>
      <c r="G34" s="44">
        <v>0.28299999999999997</v>
      </c>
      <c r="H34" s="70"/>
      <c r="I34" s="70"/>
      <c r="J34" s="70"/>
      <c r="K34" s="70"/>
      <c r="L34" s="4"/>
      <c r="M34" s="7" t="s">
        <v>359</v>
      </c>
    </row>
    <row r="35" spans="1:13" x14ac:dyDescent="0.2">
      <c r="A35" s="10" t="s">
        <v>62</v>
      </c>
      <c r="B35" s="94" t="s">
        <v>413</v>
      </c>
      <c r="C35" s="7" t="s">
        <v>32</v>
      </c>
      <c r="D35" s="52">
        <v>144000</v>
      </c>
      <c r="E35" s="41">
        <f>SUM(D35*[1]Demograhics!$C$7)</f>
        <v>40751.999999999993</v>
      </c>
      <c r="F35" s="41">
        <v>13018.731526315776</v>
      </c>
      <c r="G35" s="44">
        <v>0.28299999999999997</v>
      </c>
      <c r="H35" s="70"/>
      <c r="I35" s="70"/>
      <c r="J35" s="70"/>
      <c r="K35" s="70"/>
      <c r="L35" s="4"/>
      <c r="M35" s="7" t="s">
        <v>359</v>
      </c>
    </row>
    <row r="36" spans="1:13" x14ac:dyDescent="0.2">
      <c r="A36" s="10" t="s">
        <v>64</v>
      </c>
      <c r="B36" s="94" t="s">
        <v>414</v>
      </c>
      <c r="C36" s="7" t="s">
        <v>32</v>
      </c>
      <c r="D36" s="52">
        <v>144000</v>
      </c>
      <c r="E36" s="41">
        <f>SUM(D36*[1]Demograhics!$C$7)</f>
        <v>40751.999999999993</v>
      </c>
      <c r="F36" s="41">
        <v>13018.731526315776</v>
      </c>
      <c r="G36" s="44">
        <v>0.28299999999999997</v>
      </c>
      <c r="H36" s="70"/>
      <c r="I36" s="70"/>
      <c r="J36" s="70"/>
      <c r="K36" s="70"/>
      <c r="L36" s="4"/>
      <c r="M36" s="7" t="s">
        <v>359</v>
      </c>
    </row>
    <row r="37" spans="1:13" x14ac:dyDescent="0.2">
      <c r="A37" s="10" t="s">
        <v>66</v>
      </c>
      <c r="B37" s="97" t="s">
        <v>415</v>
      </c>
      <c r="C37" s="7" t="s">
        <v>32</v>
      </c>
      <c r="D37" s="52">
        <v>244530</v>
      </c>
      <c r="E37" s="41">
        <f>SUM(D37*[1]Demograhics!$C$7)</f>
        <v>69201.989999999991</v>
      </c>
      <c r="F37" s="41">
        <v>13759.121526315799</v>
      </c>
      <c r="G37" s="44">
        <v>0.28299999999999997</v>
      </c>
      <c r="H37" s="70"/>
      <c r="I37" s="70"/>
      <c r="J37" s="70"/>
      <c r="K37" s="70"/>
      <c r="L37" s="4"/>
      <c r="M37" s="7" t="s">
        <v>359</v>
      </c>
    </row>
    <row r="38" spans="1:13" x14ac:dyDescent="0.2">
      <c r="A38" s="10" t="s">
        <v>69</v>
      </c>
      <c r="B38" s="94" t="s">
        <v>416</v>
      </c>
      <c r="C38" s="7" t="s">
        <v>32</v>
      </c>
      <c r="D38" s="52">
        <v>472500</v>
      </c>
      <c r="E38" s="41">
        <f>SUM(D38*[1]Demograhics!$C$7)</f>
        <v>133717.5</v>
      </c>
      <c r="F38" s="41">
        <v>15437.611526315784</v>
      </c>
      <c r="G38" s="44">
        <v>0.28299999999999997</v>
      </c>
      <c r="H38" s="70"/>
      <c r="I38" s="70"/>
      <c r="J38" s="70"/>
      <c r="K38" s="70"/>
      <c r="L38" s="4"/>
      <c r="M38" s="7" t="s">
        <v>359</v>
      </c>
    </row>
    <row r="39" spans="1:13" x14ac:dyDescent="0.2">
      <c r="A39" s="9"/>
      <c r="B39" s="7"/>
      <c r="C39" s="7"/>
      <c r="D39" s="7"/>
      <c r="E39" s="7"/>
      <c r="F39" s="7"/>
      <c r="G39" s="7"/>
      <c r="H39" s="4"/>
      <c r="I39" s="4"/>
      <c r="J39" s="4"/>
      <c r="K39" s="4"/>
      <c r="L39" s="4"/>
      <c r="M39" s="7"/>
    </row>
    <row r="40" spans="1:13" x14ac:dyDescent="0.2">
      <c r="A40" s="10" t="s">
        <v>70</v>
      </c>
      <c r="B40" s="5" t="s">
        <v>67</v>
      </c>
      <c r="C40" s="7" t="s">
        <v>68</v>
      </c>
      <c r="D40" s="50">
        <v>148800</v>
      </c>
      <c r="E40" s="52">
        <f>SUM(D40*[1]Demograhics!$C$8)</f>
        <v>20534.400000000001</v>
      </c>
      <c r="F40" s="41">
        <v>5196.3033333333333</v>
      </c>
      <c r="G40" s="44">
        <v>0.13800000000000001</v>
      </c>
      <c r="H40" s="4"/>
      <c r="I40" s="4"/>
      <c r="J40" s="4"/>
      <c r="K40" s="4"/>
      <c r="L40" s="4"/>
      <c r="M40" s="7" t="s">
        <v>359</v>
      </c>
    </row>
    <row r="41" spans="1:13" x14ac:dyDescent="0.2">
      <c r="A41" s="10" t="s">
        <v>72</v>
      </c>
      <c r="B41" s="5" t="s">
        <v>71</v>
      </c>
      <c r="C41" s="7" t="s">
        <v>68</v>
      </c>
      <c r="D41" s="41">
        <v>6450948</v>
      </c>
      <c r="E41" s="52">
        <f>SUM(D41*[1]Demograhics!$C$8)</f>
        <v>890230.82400000002</v>
      </c>
      <c r="F41" s="41">
        <v>69693.663333333316</v>
      </c>
      <c r="G41" s="44">
        <v>0.13800000000000001</v>
      </c>
      <c r="H41" s="4"/>
      <c r="I41" s="4"/>
      <c r="J41" s="4"/>
      <c r="K41" s="4"/>
      <c r="L41" s="4"/>
      <c r="M41" s="7" t="s">
        <v>359</v>
      </c>
    </row>
    <row r="42" spans="1:13" x14ac:dyDescent="0.2">
      <c r="A42" s="10" t="s">
        <v>73</v>
      </c>
      <c r="B42" s="5" t="s">
        <v>74</v>
      </c>
      <c r="C42" s="7" t="s">
        <v>68</v>
      </c>
      <c r="D42" s="51">
        <v>116596</v>
      </c>
      <c r="E42" s="52">
        <f>SUM(D42*[1]Demograhics!$C$8)</f>
        <v>16090.248000000001</v>
      </c>
      <c r="F42" s="41">
        <v>8915.2333333333336</v>
      </c>
      <c r="G42" s="44">
        <v>0.13800000000000001</v>
      </c>
      <c r="H42" s="4"/>
      <c r="I42" s="4"/>
      <c r="J42" s="4"/>
      <c r="K42" s="4"/>
      <c r="L42" s="4"/>
      <c r="M42" s="7" t="s">
        <v>359</v>
      </c>
    </row>
    <row r="43" spans="1:13" x14ac:dyDescent="0.2">
      <c r="A43" s="10" t="s">
        <v>75</v>
      </c>
      <c r="B43" s="5" t="s">
        <v>76</v>
      </c>
      <c r="C43" s="7" t="s">
        <v>68</v>
      </c>
      <c r="D43" s="51">
        <v>176816</v>
      </c>
      <c r="E43" s="52">
        <f>SUM(D43*[1]Demograhics!$C$8)</f>
        <v>24400.608000000004</v>
      </c>
      <c r="F43" s="41">
        <v>5217.4233333333332</v>
      </c>
      <c r="G43" s="44">
        <v>0.13800000000000001</v>
      </c>
      <c r="H43" s="4"/>
      <c r="I43" s="4"/>
      <c r="J43" s="4"/>
      <c r="K43" s="4"/>
      <c r="L43" s="4"/>
      <c r="M43" s="7" t="s">
        <v>359</v>
      </c>
    </row>
    <row r="44" spans="1:13" x14ac:dyDescent="0.2">
      <c r="A44" s="10" t="s">
        <v>77</v>
      </c>
      <c r="B44" s="5" t="s">
        <v>78</v>
      </c>
      <c r="C44" s="7" t="s">
        <v>68</v>
      </c>
      <c r="D44" s="51">
        <v>59180</v>
      </c>
      <c r="E44" s="52">
        <f>SUM(D44*[1]Demograhics!$C$8)</f>
        <v>8166.8400000000011</v>
      </c>
      <c r="F44" s="41">
        <v>3841.7833333333328</v>
      </c>
      <c r="G44" s="44">
        <v>0.13800000000000001</v>
      </c>
      <c r="H44" s="4"/>
      <c r="I44" s="4"/>
      <c r="J44" s="4"/>
      <c r="K44" s="4"/>
      <c r="L44" s="4"/>
      <c r="M44" s="7" t="s">
        <v>359</v>
      </c>
    </row>
    <row r="45" spans="1:13" x14ac:dyDescent="0.2">
      <c r="A45" s="10" t="s">
        <v>79</v>
      </c>
      <c r="B45" s="93" t="s">
        <v>417</v>
      </c>
      <c r="C45" s="7" t="s">
        <v>68</v>
      </c>
      <c r="D45" s="51">
        <v>240000</v>
      </c>
      <c r="E45" s="52">
        <f>SUM(D45*[1]Demograhics!$C$8)</f>
        <v>33120</v>
      </c>
      <c r="F45" s="41">
        <v>3386.4733333333329</v>
      </c>
      <c r="G45" s="44">
        <v>0.13800000000000001</v>
      </c>
      <c r="H45" s="4"/>
      <c r="I45" s="4"/>
      <c r="J45" s="4"/>
      <c r="K45" s="4"/>
      <c r="L45" s="4"/>
      <c r="M45" s="7" t="s">
        <v>359</v>
      </c>
    </row>
    <row r="46" spans="1:13" x14ac:dyDescent="0.2">
      <c r="A46" s="6"/>
      <c r="B46" s="7"/>
      <c r="C46" s="7"/>
      <c r="D46" s="7"/>
      <c r="E46" s="7"/>
      <c r="F46" s="7"/>
      <c r="G46" s="44"/>
      <c r="H46" s="4"/>
      <c r="I46" s="4"/>
      <c r="J46" s="4"/>
      <c r="K46" s="4"/>
      <c r="L46" s="4"/>
      <c r="M46" s="7"/>
    </row>
    <row r="47" spans="1:13" x14ac:dyDescent="0.2">
      <c r="A47" s="10" t="s">
        <v>82</v>
      </c>
      <c r="B47" s="5" t="s">
        <v>80</v>
      </c>
      <c r="C47" s="7" t="s">
        <v>81</v>
      </c>
      <c r="D47" s="51">
        <v>702857</v>
      </c>
      <c r="E47" s="41">
        <f>SUM(D47*[1]Demograhics!$C$9)</f>
        <v>160954.253</v>
      </c>
      <c r="F47" s="41">
        <v>18768.038750000007</v>
      </c>
      <c r="G47" s="44">
        <v>0.22900000000000001</v>
      </c>
      <c r="H47" s="4"/>
      <c r="I47" s="4"/>
      <c r="J47" s="4"/>
      <c r="K47" s="4"/>
      <c r="L47" s="4"/>
      <c r="M47" s="7" t="s">
        <v>359</v>
      </c>
    </row>
    <row r="48" spans="1:13" x14ac:dyDescent="0.2">
      <c r="A48" s="10" t="s">
        <v>84</v>
      </c>
      <c r="B48" s="5" t="s">
        <v>83</v>
      </c>
      <c r="C48" s="7" t="s">
        <v>81</v>
      </c>
      <c r="D48" s="101">
        <v>594000</v>
      </c>
      <c r="E48" s="41">
        <f>SUM(D48*[1]Demograhics!$C$9)</f>
        <v>136026</v>
      </c>
      <c r="F48" s="41">
        <v>11804.568749999993</v>
      </c>
      <c r="G48" s="44">
        <v>0.22900000000000001</v>
      </c>
      <c r="H48" s="4"/>
      <c r="I48" s="4"/>
      <c r="J48" s="4"/>
      <c r="K48" s="4"/>
      <c r="L48" s="4"/>
      <c r="M48" s="7" t="s">
        <v>359</v>
      </c>
    </row>
    <row r="49" spans="1:13" x14ac:dyDescent="0.2">
      <c r="A49" s="10" t="s">
        <v>86</v>
      </c>
      <c r="B49" s="5" t="s">
        <v>85</v>
      </c>
      <c r="C49" s="7" t="s">
        <v>81</v>
      </c>
      <c r="D49" s="51">
        <v>244530</v>
      </c>
      <c r="E49" s="41">
        <f>SUM(D49*[1]Demograhics!$C$9)</f>
        <v>55997.37</v>
      </c>
      <c r="F49" s="41">
        <v>7613.8957499999979</v>
      </c>
      <c r="G49" s="44">
        <v>0.22900000000000001</v>
      </c>
      <c r="H49" s="4"/>
      <c r="I49" s="4"/>
      <c r="J49" s="4"/>
      <c r="K49" s="4"/>
      <c r="L49" s="4"/>
      <c r="M49" s="7" t="s">
        <v>359</v>
      </c>
    </row>
    <row r="50" spans="1:13" x14ac:dyDescent="0.2">
      <c r="A50" s="10" t="s">
        <v>87</v>
      </c>
      <c r="B50" s="12" t="s">
        <v>88</v>
      </c>
      <c r="C50" s="7" t="s">
        <v>81</v>
      </c>
      <c r="D50" s="51">
        <v>5306823</v>
      </c>
      <c r="E50" s="41">
        <f>SUM(D50*[2]Demograhics!$C$9)</f>
        <v>1215262.4669999999</v>
      </c>
      <c r="F50" s="41">
        <v>37529.678749999985</v>
      </c>
      <c r="G50" s="44">
        <v>0.22900000000000001</v>
      </c>
      <c r="H50" s="4"/>
      <c r="I50" s="4"/>
      <c r="J50" s="4"/>
      <c r="K50" s="4"/>
      <c r="L50" s="4"/>
      <c r="M50" s="7" t="s">
        <v>359</v>
      </c>
    </row>
    <row r="51" spans="1:13" x14ac:dyDescent="0.2">
      <c r="A51" s="10" t="s">
        <v>89</v>
      </c>
      <c r="B51" s="5" t="s">
        <v>90</v>
      </c>
      <c r="C51" s="7" t="s">
        <v>81</v>
      </c>
      <c r="D51" s="51">
        <v>2970000</v>
      </c>
      <c r="E51" s="41">
        <f>SUM(D51*[1]Demograhics!$C$9)</f>
        <v>680130</v>
      </c>
      <c r="F51" s="41">
        <v>41912.518749999937</v>
      </c>
      <c r="G51" s="44">
        <v>0.22900000000000001</v>
      </c>
      <c r="H51" s="4"/>
      <c r="I51" s="4"/>
      <c r="J51" s="4"/>
      <c r="K51" s="4"/>
      <c r="L51" s="4"/>
      <c r="M51" s="7" t="s">
        <v>359</v>
      </c>
    </row>
    <row r="52" spans="1:13" x14ac:dyDescent="0.2">
      <c r="A52" s="10" t="s">
        <v>91</v>
      </c>
      <c r="B52" s="93" t="s">
        <v>418</v>
      </c>
      <c r="C52" s="7" t="s">
        <v>81</v>
      </c>
      <c r="D52" s="51">
        <v>144000</v>
      </c>
      <c r="E52" s="41">
        <f>SUM(D52*[1]Demograhics!$C$9)</f>
        <v>32976</v>
      </c>
      <c r="F52" s="41">
        <v>5296.42875</v>
      </c>
      <c r="G52" s="44">
        <v>0.22900000000000001</v>
      </c>
      <c r="H52" s="4"/>
      <c r="I52" s="4"/>
      <c r="J52" s="4"/>
      <c r="K52" s="4"/>
      <c r="L52" s="4"/>
      <c r="M52" s="7" t="s">
        <v>359</v>
      </c>
    </row>
    <row r="53" spans="1:13" x14ac:dyDescent="0.2">
      <c r="A53" s="10" t="s">
        <v>94</v>
      </c>
      <c r="B53" s="93" t="s">
        <v>419</v>
      </c>
      <c r="C53" s="7" t="s">
        <v>81</v>
      </c>
      <c r="D53" s="51">
        <v>472500</v>
      </c>
      <c r="E53" s="41">
        <f>SUM(D53*[1]Demograhics!$C$9)</f>
        <v>108202.5</v>
      </c>
      <c r="F53" s="41">
        <v>6849.6287500000035</v>
      </c>
      <c r="G53" s="44">
        <v>0.22900000000000001</v>
      </c>
      <c r="H53" s="4"/>
      <c r="I53" s="4"/>
      <c r="J53" s="4"/>
      <c r="K53" s="4"/>
      <c r="L53" s="4"/>
      <c r="M53" s="7"/>
    </row>
    <row r="54" spans="1:13" x14ac:dyDescent="0.2">
      <c r="A54" s="10" t="s">
        <v>96</v>
      </c>
      <c r="B54" s="93" t="s">
        <v>420</v>
      </c>
      <c r="C54" s="7" t="s">
        <v>81</v>
      </c>
      <c r="D54" s="51">
        <v>17577893</v>
      </c>
      <c r="E54" s="41">
        <f>SUM(D54*[1]Demograhics!$C$9)</f>
        <v>4025337.497</v>
      </c>
      <c r="F54" s="41">
        <v>78765.258749999979</v>
      </c>
      <c r="G54" s="44">
        <v>0.22900000000000001</v>
      </c>
      <c r="H54" s="4"/>
      <c r="I54" s="4"/>
      <c r="J54" s="4"/>
      <c r="K54" s="4"/>
      <c r="L54" s="4"/>
      <c r="M54" s="7"/>
    </row>
    <row r="55" spans="1:13" x14ac:dyDescent="0.2">
      <c r="A55" s="10"/>
      <c r="B55" s="93" t="s">
        <v>421</v>
      </c>
      <c r="C55" s="7" t="s">
        <v>81</v>
      </c>
      <c r="D55" s="41"/>
      <c r="E55" s="41"/>
      <c r="F55" s="48"/>
      <c r="G55" s="49"/>
      <c r="H55" s="4"/>
      <c r="I55" s="4"/>
      <c r="J55" s="4"/>
      <c r="K55" s="4"/>
      <c r="L55" s="4"/>
      <c r="M55" s="7"/>
    </row>
    <row r="56" spans="1:13" x14ac:dyDescent="0.2">
      <c r="A56" s="6"/>
      <c r="B56" s="7"/>
      <c r="C56" s="7"/>
      <c r="D56" s="7"/>
      <c r="E56" s="7"/>
      <c r="F56" s="7"/>
      <c r="G56" s="7"/>
      <c r="H56" s="4"/>
      <c r="I56" s="4"/>
      <c r="J56" s="4"/>
      <c r="K56" s="4"/>
      <c r="L56" s="4"/>
      <c r="M56" s="7"/>
    </row>
    <row r="57" spans="1:13" x14ac:dyDescent="0.2">
      <c r="A57" s="10" t="s">
        <v>97</v>
      </c>
      <c r="B57" s="5" t="s">
        <v>92</v>
      </c>
      <c r="C57" s="7" t="s">
        <v>93</v>
      </c>
      <c r="D57" s="51">
        <v>452250</v>
      </c>
      <c r="E57" s="41">
        <f>SUM(D57*[1]Demograhics!$C$10)</f>
        <v>180447.75</v>
      </c>
      <c r="F57" s="48">
        <v>25642.658000000029</v>
      </c>
      <c r="G57" s="44">
        <v>0.39900000000000002</v>
      </c>
      <c r="H57" s="4"/>
      <c r="I57" s="4"/>
      <c r="J57" s="4"/>
      <c r="K57" s="4"/>
      <c r="L57" s="4"/>
      <c r="M57" s="7" t="s">
        <v>359</v>
      </c>
    </row>
    <row r="58" spans="1:13" x14ac:dyDescent="0.2">
      <c r="A58" s="10" t="s">
        <v>98</v>
      </c>
      <c r="B58" s="5" t="s">
        <v>95</v>
      </c>
      <c r="C58" s="7" t="s">
        <v>93</v>
      </c>
      <c r="D58" s="101">
        <v>472500</v>
      </c>
      <c r="E58" s="41">
        <f>SUM(D58*[1]Demograhics!$C$10)</f>
        <v>188527.5</v>
      </c>
      <c r="F58" s="48">
        <v>29235.338000000018</v>
      </c>
      <c r="G58" s="44">
        <v>0.39900000000000002</v>
      </c>
      <c r="H58" s="4"/>
      <c r="I58" s="4"/>
      <c r="J58" s="4"/>
      <c r="K58" s="4"/>
      <c r="L58" s="4"/>
      <c r="M58" s="7" t="s">
        <v>359</v>
      </c>
    </row>
    <row r="59" spans="1:13" x14ac:dyDescent="0.2">
      <c r="A59" s="10" t="s">
        <v>100</v>
      </c>
      <c r="B59" s="12" t="s">
        <v>99</v>
      </c>
      <c r="C59" s="7" t="s">
        <v>93</v>
      </c>
      <c r="D59" s="51">
        <v>1421996</v>
      </c>
      <c r="E59" s="41">
        <f>SUM(D59*[1]Demograhics!$C$10)</f>
        <v>567376.40399999998</v>
      </c>
      <c r="F59" s="48">
        <v>98940.93799999998</v>
      </c>
      <c r="G59" s="44">
        <v>0.39900000000000002</v>
      </c>
      <c r="H59" s="4"/>
      <c r="I59" s="4"/>
      <c r="J59" s="4"/>
      <c r="K59" s="4"/>
      <c r="L59" s="4"/>
      <c r="M59" s="7" t="s">
        <v>359</v>
      </c>
    </row>
    <row r="60" spans="1:13" x14ac:dyDescent="0.2">
      <c r="A60" s="10" t="s">
        <v>102</v>
      </c>
      <c r="B60" s="5" t="s">
        <v>101</v>
      </c>
      <c r="C60" s="7" t="s">
        <v>93</v>
      </c>
      <c r="D60" s="51">
        <v>486545</v>
      </c>
      <c r="E60" s="41">
        <f>SUM(D60*[1]Demograhics!$C$10)</f>
        <v>194131.45500000002</v>
      </c>
      <c r="F60" s="48">
        <v>21028.948000000022</v>
      </c>
      <c r="G60" s="44">
        <v>0.39900000000000002</v>
      </c>
      <c r="H60" s="4"/>
      <c r="I60" s="4"/>
      <c r="J60" s="4"/>
      <c r="K60" s="4"/>
      <c r="L60" s="4"/>
      <c r="M60" s="7" t="s">
        <v>359</v>
      </c>
    </row>
    <row r="61" spans="1:13" x14ac:dyDescent="0.2">
      <c r="A61" s="10" t="s">
        <v>104</v>
      </c>
      <c r="B61" s="5" t="s">
        <v>103</v>
      </c>
      <c r="C61" s="7" t="s">
        <v>93</v>
      </c>
      <c r="D61" s="51">
        <v>252819</v>
      </c>
      <c r="E61" s="41">
        <f>SUM(D61*[1]Demograhics!$C$10)</f>
        <v>100874.781</v>
      </c>
      <c r="F61" s="48">
        <v>21937.698000000029</v>
      </c>
      <c r="G61" s="44">
        <v>0.39900000000000002</v>
      </c>
      <c r="H61" s="4"/>
      <c r="I61" s="4"/>
      <c r="J61" s="4"/>
      <c r="K61" s="4"/>
      <c r="L61" s="4"/>
      <c r="M61" s="7" t="s">
        <v>359</v>
      </c>
    </row>
    <row r="62" spans="1:13" x14ac:dyDescent="0.2">
      <c r="A62" s="6"/>
      <c r="B62" s="7"/>
      <c r="C62" s="4"/>
      <c r="D62" s="51"/>
      <c r="E62" s="4"/>
      <c r="F62" s="4"/>
      <c r="G62" s="4"/>
      <c r="H62" s="4"/>
      <c r="I62" s="4"/>
      <c r="J62" s="4"/>
      <c r="K62" s="4"/>
      <c r="L62" s="4"/>
      <c r="M62" s="7"/>
    </row>
    <row r="63" spans="1:13" x14ac:dyDescent="0.2">
      <c r="A63" s="10" t="s">
        <v>107</v>
      </c>
      <c r="B63" s="5" t="s">
        <v>105</v>
      </c>
      <c r="C63" s="7" t="s">
        <v>106</v>
      </c>
      <c r="D63" s="52">
        <v>16992579</v>
      </c>
      <c r="E63" s="52">
        <v>16992579</v>
      </c>
      <c r="F63" s="48">
        <v>29379.149999999998</v>
      </c>
      <c r="G63" s="49">
        <v>1</v>
      </c>
      <c r="H63" s="4"/>
      <c r="I63" s="4"/>
      <c r="J63" s="4"/>
      <c r="K63" s="4"/>
      <c r="L63" s="4"/>
      <c r="M63" s="7" t="s">
        <v>359</v>
      </c>
    </row>
    <row r="64" spans="1:13" x14ac:dyDescent="0.2">
      <c r="A64" s="10" t="s">
        <v>109</v>
      </c>
      <c r="B64" s="5" t="s">
        <v>422</v>
      </c>
      <c r="C64" s="7" t="s">
        <v>106</v>
      </c>
      <c r="D64" s="91">
        <v>1680000</v>
      </c>
      <c r="E64" s="52">
        <v>1680000</v>
      </c>
      <c r="F64" s="48">
        <v>0</v>
      </c>
      <c r="G64" s="49">
        <v>1</v>
      </c>
      <c r="H64" s="4"/>
      <c r="I64" s="4"/>
      <c r="J64" s="4"/>
      <c r="K64" s="4"/>
      <c r="L64" s="4"/>
      <c r="M64" s="7"/>
    </row>
    <row r="65" spans="1:13" x14ac:dyDescent="0.2">
      <c r="A65" s="10" t="s">
        <v>111</v>
      </c>
      <c r="B65" s="5" t="s">
        <v>108</v>
      </c>
      <c r="C65" s="7" t="s">
        <v>106</v>
      </c>
      <c r="D65" s="53">
        <v>1379887</v>
      </c>
      <c r="E65" s="53">
        <v>1379887</v>
      </c>
      <c r="F65" s="48">
        <v>2502.9299999999998</v>
      </c>
      <c r="G65" s="49">
        <v>1</v>
      </c>
      <c r="H65" s="4"/>
      <c r="I65" s="4"/>
      <c r="J65" s="4"/>
      <c r="K65" s="4"/>
      <c r="L65" s="4"/>
      <c r="M65" s="7" t="s">
        <v>359</v>
      </c>
    </row>
    <row r="66" spans="1:13" x14ac:dyDescent="0.2">
      <c r="A66" s="10" t="s">
        <v>114</v>
      </c>
      <c r="B66" s="5" t="s">
        <v>110</v>
      </c>
      <c r="C66" s="7" t="s">
        <v>106</v>
      </c>
      <c r="D66" s="53">
        <v>609673</v>
      </c>
      <c r="E66" s="53">
        <v>609673</v>
      </c>
      <c r="F66" s="48">
        <v>1085.48</v>
      </c>
      <c r="G66" s="49">
        <v>1</v>
      </c>
      <c r="H66" s="4"/>
      <c r="I66" s="4"/>
      <c r="J66" s="4"/>
      <c r="K66" s="4"/>
      <c r="L66" s="4"/>
      <c r="M66" s="7" t="s">
        <v>359</v>
      </c>
    </row>
    <row r="67" spans="1:13" x14ac:dyDescent="0.2">
      <c r="A67" s="13"/>
      <c r="B67" s="7"/>
      <c r="C67" s="7"/>
      <c r="D67" s="7"/>
      <c r="E67" s="7"/>
      <c r="F67" s="7"/>
      <c r="G67" s="49"/>
      <c r="H67" s="4"/>
      <c r="I67" s="4"/>
      <c r="J67" s="4"/>
      <c r="K67" s="4"/>
      <c r="L67" s="4"/>
      <c r="M67" s="7"/>
    </row>
    <row r="68" spans="1:13" x14ac:dyDescent="0.2">
      <c r="A68" s="14" t="s">
        <v>423</v>
      </c>
      <c r="B68" s="5" t="s">
        <v>112</v>
      </c>
      <c r="C68" s="7" t="s">
        <v>113</v>
      </c>
      <c r="D68" s="40">
        <v>659700</v>
      </c>
      <c r="E68" s="40">
        <v>659700</v>
      </c>
      <c r="F68" s="64">
        <v>43925.57</v>
      </c>
      <c r="G68" s="49">
        <v>1</v>
      </c>
      <c r="H68" s="4"/>
      <c r="I68" s="4"/>
      <c r="J68" s="4"/>
      <c r="K68" s="4"/>
      <c r="L68" s="4"/>
      <c r="M68" s="7" t="s">
        <v>359</v>
      </c>
    </row>
    <row r="69" spans="1:13" x14ac:dyDescent="0.2">
      <c r="A69" s="15"/>
      <c r="B69" s="7"/>
      <c r="C69" s="7"/>
      <c r="D69" s="7"/>
      <c r="E69" s="7"/>
      <c r="F69" s="7"/>
      <c r="G69" s="49"/>
      <c r="H69" s="4"/>
      <c r="I69" s="4"/>
      <c r="J69" s="4"/>
      <c r="K69" s="4"/>
      <c r="L69" s="4"/>
      <c r="M69" s="7"/>
    </row>
    <row r="70" spans="1:13" x14ac:dyDescent="0.2">
      <c r="A70" s="14" t="s">
        <v>425</v>
      </c>
      <c r="B70" s="5" t="s">
        <v>115</v>
      </c>
      <c r="C70" s="7" t="s">
        <v>116</v>
      </c>
      <c r="D70" s="41">
        <v>1864263</v>
      </c>
      <c r="E70" s="41">
        <v>1864263</v>
      </c>
      <c r="F70" s="48">
        <v>687.88</v>
      </c>
      <c r="G70" s="49">
        <v>1</v>
      </c>
      <c r="H70" s="4"/>
      <c r="I70" s="4"/>
      <c r="J70" s="4"/>
      <c r="K70" s="4"/>
      <c r="L70" s="4"/>
      <c r="M70" s="7" t="s">
        <v>359</v>
      </c>
    </row>
    <row r="71" spans="1:13" x14ac:dyDescent="0.2">
      <c r="A71" s="14" t="s">
        <v>426</v>
      </c>
      <c r="B71" s="5" t="s">
        <v>424</v>
      </c>
      <c r="C71" s="7" t="s">
        <v>116</v>
      </c>
      <c r="D71" s="41">
        <v>289378</v>
      </c>
      <c r="E71" s="41">
        <v>289378</v>
      </c>
      <c r="F71" s="48">
        <v>0</v>
      </c>
      <c r="G71" s="49">
        <v>1</v>
      </c>
      <c r="H71" s="4"/>
      <c r="I71" s="4"/>
      <c r="J71" s="4"/>
      <c r="K71" s="4"/>
      <c r="L71" s="4"/>
      <c r="M71" s="7"/>
    </row>
    <row r="72" spans="1:13" x14ac:dyDescent="0.2">
      <c r="A72" s="14"/>
      <c r="B72" s="5"/>
      <c r="C72" s="7"/>
      <c r="D72" s="41"/>
      <c r="E72" s="41"/>
      <c r="F72" s="48"/>
      <c r="G72" s="49"/>
      <c r="H72" s="4"/>
      <c r="I72" s="4"/>
      <c r="J72" s="4"/>
      <c r="K72" s="4"/>
      <c r="L72" s="4"/>
      <c r="M72" s="7"/>
    </row>
    <row r="73" spans="1:13" x14ac:dyDescent="0.2">
      <c r="A73" s="14" t="s">
        <v>427</v>
      </c>
      <c r="B73" s="5" t="s">
        <v>115</v>
      </c>
      <c r="C73" s="7" t="s">
        <v>429</v>
      </c>
      <c r="D73" s="41">
        <v>1864263</v>
      </c>
      <c r="E73" s="41">
        <v>1864263</v>
      </c>
      <c r="F73" s="48">
        <v>0</v>
      </c>
      <c r="G73" s="49">
        <v>1</v>
      </c>
      <c r="H73" s="4"/>
      <c r="I73" s="4"/>
      <c r="J73" s="4"/>
      <c r="K73" s="4"/>
      <c r="L73" s="4"/>
      <c r="M73" s="7"/>
    </row>
    <row r="74" spans="1:13" x14ac:dyDescent="0.2">
      <c r="A74" s="14" t="s">
        <v>428</v>
      </c>
      <c r="B74" s="5" t="s">
        <v>424</v>
      </c>
      <c r="C74" s="7" t="s">
        <v>429</v>
      </c>
      <c r="D74" s="41">
        <v>289378</v>
      </c>
      <c r="E74" s="41">
        <v>289378</v>
      </c>
      <c r="F74" s="48">
        <v>0</v>
      </c>
      <c r="G74" s="49">
        <v>1</v>
      </c>
      <c r="H74" s="4"/>
      <c r="I74" s="4"/>
      <c r="J74" s="4"/>
      <c r="K74" s="4"/>
      <c r="L74" s="4"/>
      <c r="M74" s="7"/>
    </row>
    <row r="75" spans="1:13" x14ac:dyDescent="0.2">
      <c r="A75" s="14"/>
      <c r="B75" s="5"/>
      <c r="C75" s="7"/>
      <c r="D75" s="41"/>
      <c r="E75" s="41"/>
      <c r="F75" s="48"/>
      <c r="G75" s="49"/>
      <c r="H75" s="4"/>
      <c r="I75" s="4"/>
      <c r="J75" s="4"/>
      <c r="K75" s="4"/>
      <c r="L75" s="4"/>
      <c r="M75" s="7"/>
    </row>
    <row r="76" spans="1:13" x14ac:dyDescent="0.2">
      <c r="A76" s="15"/>
      <c r="B76" s="7"/>
      <c r="C76" s="7"/>
      <c r="D76" s="7"/>
      <c r="E76" s="7"/>
      <c r="F76" s="7"/>
      <c r="G76" s="7"/>
      <c r="H76" s="4"/>
      <c r="I76" s="4"/>
      <c r="J76" s="4"/>
      <c r="K76" s="4"/>
      <c r="L76" s="4"/>
      <c r="M76" s="7"/>
    </row>
    <row r="77" spans="1:13" x14ac:dyDescent="0.2">
      <c r="A77" s="16" t="s">
        <v>117</v>
      </c>
      <c r="B77" s="3" t="s">
        <v>118</v>
      </c>
      <c r="C77" s="7" t="s">
        <v>119</v>
      </c>
      <c r="D77" s="54">
        <v>9738780.0199999996</v>
      </c>
      <c r="E77" s="54">
        <f>SUM(D77*[1]Demograhics!$C$3)</f>
        <v>2600254.2653399999</v>
      </c>
      <c r="F77" s="48">
        <v>419873.24999999977</v>
      </c>
      <c r="G77" s="44">
        <v>0.26700000000000002</v>
      </c>
      <c r="H77" s="4"/>
      <c r="I77" s="4"/>
      <c r="J77" s="4"/>
      <c r="K77" s="4"/>
      <c r="L77" s="4"/>
      <c r="M77" s="7" t="s">
        <v>359</v>
      </c>
    </row>
    <row r="78" spans="1:13" x14ac:dyDescent="0.2">
      <c r="A78" s="16" t="s">
        <v>120</v>
      </c>
      <c r="B78" s="17" t="s">
        <v>121</v>
      </c>
      <c r="C78" s="7" t="s">
        <v>119</v>
      </c>
      <c r="D78" s="54">
        <v>980775</v>
      </c>
      <c r="E78" s="54">
        <f>SUM(D78*[1]Demograhics!$C$3)</f>
        <v>261866.92500000002</v>
      </c>
      <c r="F78" s="48">
        <v>46840.170000000006</v>
      </c>
      <c r="G78" s="44">
        <v>0.26700000000000002</v>
      </c>
      <c r="H78" s="4"/>
      <c r="I78" s="4"/>
      <c r="J78" s="4"/>
      <c r="K78" s="4"/>
      <c r="L78" s="4"/>
      <c r="M78" s="7" t="s">
        <v>359</v>
      </c>
    </row>
    <row r="79" spans="1:13" ht="15" x14ac:dyDescent="0.2">
      <c r="A79" s="16" t="s">
        <v>122</v>
      </c>
      <c r="B79" s="17" t="s">
        <v>430</v>
      </c>
      <c r="C79" s="7" t="s">
        <v>119</v>
      </c>
      <c r="D79" s="102">
        <v>370061</v>
      </c>
      <c r="E79" s="54">
        <f>SUM(D79*[1]Demograhics!$C$3)</f>
        <v>98806.287000000011</v>
      </c>
      <c r="F79" s="103">
        <v>8885.7800000000097</v>
      </c>
      <c r="G79" s="44">
        <v>0.26700000000000002</v>
      </c>
      <c r="H79" s="4"/>
      <c r="I79" s="4"/>
      <c r="J79" s="4"/>
      <c r="K79" s="4"/>
      <c r="L79" s="4"/>
      <c r="M79" s="7"/>
    </row>
    <row r="80" spans="1:13" x14ac:dyDescent="0.2">
      <c r="A80" s="18"/>
      <c r="B80" s="7"/>
      <c r="C80" s="7"/>
      <c r="D80" s="56"/>
      <c r="E80" s="54"/>
      <c r="F80" s="7"/>
      <c r="G80" s="49"/>
      <c r="H80" s="4"/>
      <c r="I80" s="4"/>
      <c r="J80" s="4"/>
      <c r="K80" s="4"/>
      <c r="L80" s="4"/>
      <c r="M80" s="7"/>
    </row>
    <row r="81" spans="1:13" x14ac:dyDescent="0.2">
      <c r="A81" s="16" t="s">
        <v>126</v>
      </c>
      <c r="B81" s="19" t="s">
        <v>123</v>
      </c>
      <c r="C81" s="7" t="s">
        <v>124</v>
      </c>
      <c r="D81" s="55">
        <v>10054202.74</v>
      </c>
      <c r="E81" s="56">
        <v>2845339.38</v>
      </c>
      <c r="F81" s="48">
        <v>199067.82999999943</v>
      </c>
      <c r="G81" s="44">
        <v>0.28299999999999997</v>
      </c>
      <c r="H81" s="4"/>
      <c r="I81" s="4"/>
      <c r="J81" s="4"/>
      <c r="K81" s="4"/>
      <c r="L81" s="4"/>
      <c r="M81" s="7" t="s">
        <v>359</v>
      </c>
    </row>
    <row r="82" spans="1:13" x14ac:dyDescent="0.2">
      <c r="A82" s="16" t="s">
        <v>130</v>
      </c>
      <c r="B82" s="19" t="s">
        <v>125</v>
      </c>
      <c r="C82" s="7" t="s">
        <v>124</v>
      </c>
      <c r="D82" s="55">
        <v>192000</v>
      </c>
      <c r="E82" s="56">
        <v>54336</v>
      </c>
      <c r="F82" s="48">
        <v>22971.170000000016</v>
      </c>
      <c r="G82" s="44">
        <v>0.28299999999999997</v>
      </c>
      <c r="H82" s="4"/>
      <c r="I82" s="4"/>
      <c r="J82" s="4"/>
      <c r="K82" s="4"/>
      <c r="L82" s="4"/>
      <c r="M82" s="7" t="s">
        <v>359</v>
      </c>
    </row>
    <row r="83" spans="1:13" x14ac:dyDescent="0.2">
      <c r="A83" s="16"/>
      <c r="B83" s="19"/>
      <c r="C83" s="7"/>
      <c r="D83" s="55"/>
      <c r="E83" s="56"/>
      <c r="F83" s="48"/>
      <c r="G83" s="44"/>
      <c r="H83" s="4"/>
      <c r="I83" s="4"/>
      <c r="J83" s="4"/>
      <c r="K83" s="4"/>
      <c r="L83" s="4"/>
      <c r="M83" s="7"/>
    </row>
    <row r="84" spans="1:13" x14ac:dyDescent="0.2">
      <c r="A84" s="16" t="s">
        <v>137</v>
      </c>
      <c r="B84" s="19" t="s">
        <v>432</v>
      </c>
      <c r="C84" s="7" t="s">
        <v>434</v>
      </c>
      <c r="D84" s="55">
        <v>5027101.37</v>
      </c>
      <c r="E84" s="56">
        <f>SUM(D84*[1]Demograhics!$C$8)</f>
        <v>693739.98906000005</v>
      </c>
      <c r="F84" s="48">
        <v>7298.31</v>
      </c>
      <c r="G84" s="44">
        <v>0.13800000000000001</v>
      </c>
      <c r="H84" s="4"/>
      <c r="I84" s="4"/>
      <c r="J84" s="4"/>
      <c r="K84" s="4"/>
      <c r="L84" s="4"/>
      <c r="M84" s="7"/>
    </row>
    <row r="85" spans="1:13" x14ac:dyDescent="0.2">
      <c r="A85" s="16" t="s">
        <v>139</v>
      </c>
      <c r="B85" s="19" t="s">
        <v>433</v>
      </c>
      <c r="C85" s="7" t="s">
        <v>434</v>
      </c>
      <c r="D85" s="55">
        <v>96000</v>
      </c>
      <c r="E85" s="56">
        <f>SUM(D85*[1]Demograhics!$C$8)</f>
        <v>13248.000000000002</v>
      </c>
      <c r="F85" s="48">
        <v>18.689999999999998</v>
      </c>
      <c r="G85" s="44">
        <v>0.13800000000000001</v>
      </c>
      <c r="H85" s="4"/>
      <c r="I85" s="4"/>
      <c r="J85" s="4"/>
      <c r="K85" s="4"/>
      <c r="L85" s="4"/>
      <c r="M85" s="7"/>
    </row>
    <row r="86" spans="1:13" x14ac:dyDescent="0.2">
      <c r="A86" s="20"/>
      <c r="B86" s="7"/>
      <c r="C86" s="7"/>
      <c r="D86" s="7"/>
      <c r="E86" s="7"/>
      <c r="F86" s="7"/>
      <c r="G86" s="49"/>
      <c r="H86" s="4"/>
      <c r="I86" s="4"/>
      <c r="J86" s="4"/>
      <c r="K86" s="4"/>
      <c r="L86" s="4"/>
      <c r="M86" s="7"/>
    </row>
    <row r="87" spans="1:13" x14ac:dyDescent="0.2">
      <c r="A87" s="16" t="s">
        <v>431</v>
      </c>
      <c r="B87" s="3" t="s">
        <v>127</v>
      </c>
      <c r="C87" s="7" t="s">
        <v>128</v>
      </c>
      <c r="D87" s="55">
        <v>5027101.37</v>
      </c>
      <c r="E87" s="56">
        <v>1151206.21</v>
      </c>
      <c r="F87" s="48">
        <v>58030.89999999998</v>
      </c>
      <c r="G87" s="44">
        <v>0.22900000000000001</v>
      </c>
      <c r="H87" s="4"/>
      <c r="I87" s="4"/>
      <c r="J87" s="4"/>
      <c r="K87" s="4"/>
      <c r="L87" s="4"/>
      <c r="M87" s="7" t="s">
        <v>359</v>
      </c>
    </row>
    <row r="88" spans="1:13" x14ac:dyDescent="0.2">
      <c r="A88" s="16" t="s">
        <v>142</v>
      </c>
      <c r="B88" s="3" t="s">
        <v>129</v>
      </c>
      <c r="C88" s="7" t="s">
        <v>128</v>
      </c>
      <c r="D88" s="55">
        <v>96000</v>
      </c>
      <c r="E88" s="56">
        <v>21984</v>
      </c>
      <c r="F88" s="48">
        <v>1827.0799999999995</v>
      </c>
      <c r="G88" s="44">
        <v>0.22900000000000001</v>
      </c>
      <c r="H88" s="4"/>
      <c r="I88" s="4"/>
      <c r="J88" s="4"/>
      <c r="K88" s="4"/>
      <c r="L88" s="4"/>
      <c r="M88" s="7" t="s">
        <v>359</v>
      </c>
    </row>
    <row r="89" spans="1:13" x14ac:dyDescent="0.2">
      <c r="A89" s="15"/>
      <c r="B89" s="7"/>
      <c r="C89" s="7"/>
      <c r="D89" s="7"/>
      <c r="E89" s="7"/>
      <c r="F89" s="7"/>
      <c r="G89" s="49"/>
      <c r="H89" s="4"/>
      <c r="I89" s="4"/>
      <c r="J89" s="4"/>
      <c r="K89" s="4"/>
      <c r="L89" s="4"/>
      <c r="M89" s="7"/>
    </row>
    <row r="90" spans="1:13" x14ac:dyDescent="0.2">
      <c r="A90" s="16" t="s">
        <v>143</v>
      </c>
      <c r="B90" s="21" t="s">
        <v>131</v>
      </c>
      <c r="C90" s="7" t="s">
        <v>132</v>
      </c>
      <c r="D90" s="40">
        <v>3756248.26</v>
      </c>
      <c r="E90" s="56">
        <v>1498743.06</v>
      </c>
      <c r="F90" s="48">
        <v>42271.61</v>
      </c>
      <c r="G90" s="44">
        <v>0.39900000000000002</v>
      </c>
      <c r="H90" s="4"/>
      <c r="I90" s="4"/>
      <c r="J90" s="4"/>
      <c r="K90" s="4"/>
      <c r="L90" s="4"/>
      <c r="M90" s="7" t="s">
        <v>359</v>
      </c>
    </row>
    <row r="91" spans="1:13" x14ac:dyDescent="0.2">
      <c r="A91" s="15"/>
      <c r="B91" s="7"/>
      <c r="C91" s="5"/>
      <c r="D91" s="5"/>
      <c r="E91" s="5"/>
      <c r="F91" s="5"/>
      <c r="G91" s="5"/>
      <c r="H91" s="4"/>
      <c r="I91" s="4"/>
      <c r="J91" s="4"/>
      <c r="K91" s="4"/>
      <c r="L91" s="4"/>
      <c r="M91" s="7"/>
    </row>
    <row r="92" spans="1:13" x14ac:dyDescent="0.2">
      <c r="A92" s="16" t="s">
        <v>117</v>
      </c>
      <c r="B92" s="104" t="s">
        <v>133</v>
      </c>
      <c r="C92" s="7" t="s">
        <v>134</v>
      </c>
      <c r="D92" s="105">
        <v>3153000</v>
      </c>
      <c r="E92" s="105">
        <f>SUM(D92*[1]Demograhics!$C$3)</f>
        <v>841851</v>
      </c>
      <c r="F92" s="48">
        <v>33243.826642857151</v>
      </c>
      <c r="G92" s="44">
        <v>0.26700000000000002</v>
      </c>
      <c r="H92" s="4"/>
      <c r="I92" s="4"/>
      <c r="J92" s="4"/>
      <c r="K92" s="4"/>
      <c r="L92" s="4"/>
      <c r="M92" s="7" t="s">
        <v>359</v>
      </c>
    </row>
    <row r="93" spans="1:13" x14ac:dyDescent="0.2">
      <c r="A93" s="16" t="s">
        <v>120</v>
      </c>
      <c r="B93" s="104" t="s">
        <v>135</v>
      </c>
      <c r="C93" s="7" t="s">
        <v>134</v>
      </c>
      <c r="D93" s="106">
        <v>26193534</v>
      </c>
      <c r="E93" s="105">
        <f>SUM(D93*[1]Demograhics!$C$3)</f>
        <v>6993673.5780000007</v>
      </c>
      <c r="F93" s="48">
        <v>93903.316642857069</v>
      </c>
      <c r="G93" s="44">
        <v>0.26700000000000002</v>
      </c>
      <c r="H93" s="4"/>
      <c r="I93" s="4"/>
      <c r="J93" s="4"/>
      <c r="K93" s="4"/>
      <c r="L93" s="4"/>
      <c r="M93" s="7" t="s">
        <v>359</v>
      </c>
    </row>
    <row r="94" spans="1:13" x14ac:dyDescent="0.2">
      <c r="A94" s="16" t="s">
        <v>122</v>
      </c>
      <c r="B94" s="22" t="s">
        <v>136</v>
      </c>
      <c r="C94" s="7" t="s">
        <v>134</v>
      </c>
      <c r="D94" s="106">
        <v>1832000</v>
      </c>
      <c r="E94" s="105">
        <f>SUM(D94*[1]Demograhics!$C$3)</f>
        <v>489144</v>
      </c>
      <c r="F94" s="48">
        <v>30011.236642857173</v>
      </c>
      <c r="G94" s="44">
        <v>0.26700000000000002</v>
      </c>
      <c r="H94" s="4"/>
      <c r="I94" s="4"/>
      <c r="J94" s="4"/>
      <c r="K94" s="4"/>
      <c r="L94" s="4"/>
      <c r="M94" s="7" t="s">
        <v>359</v>
      </c>
    </row>
    <row r="95" spans="1:13" x14ac:dyDescent="0.2">
      <c r="A95" s="16" t="s">
        <v>126</v>
      </c>
      <c r="B95" s="22" t="s">
        <v>138</v>
      </c>
      <c r="C95" s="7" t="s">
        <v>134</v>
      </c>
      <c r="D95" s="106">
        <v>685000</v>
      </c>
      <c r="E95" s="105">
        <f>SUM(D95*[1]Demograhics!$C$3)</f>
        <v>182895</v>
      </c>
      <c r="F95" s="48">
        <v>26947.066642857182</v>
      </c>
      <c r="G95" s="44">
        <v>0.26700000000000002</v>
      </c>
      <c r="H95" s="4"/>
      <c r="I95" s="4"/>
      <c r="J95" s="4"/>
      <c r="K95" s="4"/>
      <c r="L95" s="4"/>
      <c r="M95" s="7" t="s">
        <v>359</v>
      </c>
    </row>
    <row r="96" spans="1:13" x14ac:dyDescent="0.2">
      <c r="A96" s="16" t="s">
        <v>130</v>
      </c>
      <c r="B96" s="22" t="s">
        <v>140</v>
      </c>
      <c r="C96" s="7" t="s">
        <v>134</v>
      </c>
      <c r="D96" s="106">
        <v>727000</v>
      </c>
      <c r="E96" s="105">
        <f>SUM(D96*[1]Demograhics!$C$3)</f>
        <v>194109</v>
      </c>
      <c r="F96" s="48">
        <v>27059.396642857213</v>
      </c>
      <c r="G96" s="44">
        <v>0.26700000000000002</v>
      </c>
      <c r="H96" s="4"/>
      <c r="I96" s="4"/>
      <c r="J96" s="4"/>
      <c r="K96" s="4"/>
      <c r="L96" s="4"/>
      <c r="M96" s="7" t="s">
        <v>359</v>
      </c>
    </row>
    <row r="97" spans="1:13" x14ac:dyDescent="0.2">
      <c r="A97" s="16" t="s">
        <v>137</v>
      </c>
      <c r="B97" s="22" t="s">
        <v>435</v>
      </c>
      <c r="C97" s="7" t="s">
        <v>134</v>
      </c>
      <c r="D97" s="106">
        <v>659000</v>
      </c>
      <c r="E97" s="105">
        <f>SUM(D97*[1]Demograhics!$C$3)</f>
        <v>175953</v>
      </c>
      <c r="F97" s="48">
        <v>26877.976642857186</v>
      </c>
      <c r="G97" s="44">
        <v>0.26700000000000002</v>
      </c>
      <c r="H97" s="4"/>
      <c r="I97" s="4"/>
      <c r="J97" s="4"/>
      <c r="K97" s="4"/>
      <c r="L97" s="4"/>
      <c r="M97" s="7" t="s">
        <v>359</v>
      </c>
    </row>
    <row r="98" spans="1:13" x14ac:dyDescent="0.2">
      <c r="A98" s="16" t="s">
        <v>139</v>
      </c>
      <c r="B98" s="22" t="s">
        <v>436</v>
      </c>
      <c r="C98" s="7" t="s">
        <v>134</v>
      </c>
      <c r="D98" s="106">
        <v>1347000</v>
      </c>
      <c r="E98" s="105">
        <f>SUM(D98*[1]Demograhics!$C$3)</f>
        <v>359649</v>
      </c>
      <c r="F98" s="48">
        <v>28715.596642857156</v>
      </c>
      <c r="G98" s="44">
        <v>0.26700000000000002</v>
      </c>
      <c r="H98" s="4"/>
      <c r="I98" s="4"/>
      <c r="J98" s="4"/>
      <c r="K98" s="4"/>
      <c r="L98" s="4"/>
      <c r="M98" s="7" t="s">
        <v>359</v>
      </c>
    </row>
    <row r="99" spans="1:13" x14ac:dyDescent="0.2">
      <c r="A99" s="16" t="s">
        <v>141</v>
      </c>
      <c r="B99" s="22" t="s">
        <v>437</v>
      </c>
      <c r="C99" s="7" t="s">
        <v>134</v>
      </c>
      <c r="D99" s="106">
        <v>144000</v>
      </c>
      <c r="E99" s="105">
        <f>SUM(D99*[1]Demograhics!$C$3)</f>
        <v>38448</v>
      </c>
      <c r="F99" s="48">
        <v>25502.1366428572</v>
      </c>
      <c r="G99" s="44">
        <v>0.26700000000000002</v>
      </c>
      <c r="H99" s="4"/>
      <c r="I99" s="4"/>
      <c r="J99" s="4"/>
      <c r="K99" s="4"/>
      <c r="L99" s="4"/>
      <c r="M99" s="7" t="s">
        <v>359</v>
      </c>
    </row>
    <row r="100" spans="1:13" x14ac:dyDescent="0.2">
      <c r="A100" s="16" t="s">
        <v>142</v>
      </c>
      <c r="B100" s="104" t="s">
        <v>438</v>
      </c>
      <c r="C100" s="7" t="s">
        <v>134</v>
      </c>
      <c r="D100" s="106">
        <v>1880000</v>
      </c>
      <c r="E100" s="105">
        <f>SUM(D100*[1]Demograhics!$C$3)</f>
        <v>501960</v>
      </c>
      <c r="F100" s="48">
        <v>30143.376642857223</v>
      </c>
      <c r="G100" s="44">
        <v>0.26700000000000002</v>
      </c>
      <c r="H100" s="4"/>
      <c r="I100" s="4"/>
      <c r="J100" s="4"/>
      <c r="K100" s="4"/>
      <c r="L100" s="4"/>
      <c r="M100" s="7" t="s">
        <v>359</v>
      </c>
    </row>
    <row r="101" spans="1:13" x14ac:dyDescent="0.2">
      <c r="A101" s="16" t="s">
        <v>143</v>
      </c>
      <c r="B101" s="22" t="s">
        <v>439</v>
      </c>
      <c r="C101" s="7" t="s">
        <v>134</v>
      </c>
      <c r="D101" s="106">
        <v>2116000</v>
      </c>
      <c r="E101" s="105">
        <f>SUM(D101*[1]Demograhics!$C$3)</f>
        <v>564972</v>
      </c>
      <c r="F101" s="48">
        <v>30769.806642857144</v>
      </c>
      <c r="G101" s="44">
        <v>0.26700000000000002</v>
      </c>
      <c r="H101" s="4"/>
      <c r="I101" s="4"/>
      <c r="J101" s="4"/>
      <c r="K101" s="4"/>
      <c r="L101" s="4"/>
      <c r="M101" s="7" t="s">
        <v>359</v>
      </c>
    </row>
    <row r="102" spans="1:13" x14ac:dyDescent="0.2">
      <c r="A102" s="16" t="s">
        <v>144</v>
      </c>
      <c r="B102" s="22" t="s">
        <v>440</v>
      </c>
      <c r="C102" s="7" t="s">
        <v>134</v>
      </c>
      <c r="D102" s="106">
        <v>1290000</v>
      </c>
      <c r="E102" s="105">
        <f>SUM(D102*[1]Demograhics!$C$3)</f>
        <v>344430</v>
      </c>
      <c r="F102" s="48">
        <v>28563.386642857153</v>
      </c>
      <c r="G102" s="44">
        <v>0.26700000000000002</v>
      </c>
      <c r="H102" s="4"/>
      <c r="I102" s="4"/>
      <c r="J102" s="4"/>
      <c r="K102" s="4"/>
      <c r="L102" s="4"/>
      <c r="M102" s="7" t="s">
        <v>359</v>
      </c>
    </row>
    <row r="103" spans="1:13" x14ac:dyDescent="0.2">
      <c r="A103" s="16" t="s">
        <v>145</v>
      </c>
      <c r="B103" s="30" t="s">
        <v>441</v>
      </c>
      <c r="C103" s="7" t="s">
        <v>134</v>
      </c>
      <c r="D103" s="106">
        <v>773000</v>
      </c>
      <c r="E103" s="105">
        <f>SUM(D103*[1]Demograhics!$C$3)</f>
        <v>206391</v>
      </c>
      <c r="F103" s="48">
        <v>27182.376642857162</v>
      </c>
      <c r="G103" s="44">
        <v>0.26700000000000002</v>
      </c>
      <c r="H103" s="4"/>
      <c r="I103" s="4"/>
      <c r="J103" s="4"/>
      <c r="K103" s="4"/>
      <c r="L103" s="4"/>
      <c r="M103" s="7" t="s">
        <v>359</v>
      </c>
    </row>
    <row r="104" spans="1:13" x14ac:dyDescent="0.2">
      <c r="A104" s="16" t="s">
        <v>146</v>
      </c>
      <c r="B104" s="30" t="s">
        <v>442</v>
      </c>
      <c r="C104" s="7" t="s">
        <v>134</v>
      </c>
      <c r="D104" s="106">
        <v>500000</v>
      </c>
      <c r="E104" s="105">
        <f>SUM(D104*[1]Demograhics!$C$3)</f>
        <v>133500</v>
      </c>
      <c r="F104" s="48">
        <v>26453.116642857189</v>
      </c>
      <c r="G104" s="44">
        <v>0.26700000000000002</v>
      </c>
      <c r="H104" s="4"/>
      <c r="I104" s="4"/>
      <c r="J104" s="4"/>
      <c r="K104" s="4"/>
      <c r="L104" s="4"/>
      <c r="M104" s="7" t="s">
        <v>359</v>
      </c>
    </row>
    <row r="105" spans="1:13" x14ac:dyDescent="0.2">
      <c r="A105" s="16" t="s">
        <v>147</v>
      </c>
      <c r="B105" s="30" t="s">
        <v>443</v>
      </c>
      <c r="C105" s="7" t="s">
        <v>134</v>
      </c>
      <c r="D105" s="106">
        <v>500000</v>
      </c>
      <c r="E105" s="105">
        <f>SUM(D105*[1]Demograhics!$C$3)</f>
        <v>133500</v>
      </c>
      <c r="F105" s="48">
        <v>26400.624499999962</v>
      </c>
      <c r="G105" s="44">
        <v>0.26700000000000002</v>
      </c>
      <c r="H105" s="4"/>
      <c r="I105" s="4"/>
      <c r="J105" s="4"/>
      <c r="K105" s="4"/>
      <c r="L105" s="4"/>
      <c r="M105" s="7" t="s">
        <v>359</v>
      </c>
    </row>
    <row r="106" spans="1:13" x14ac:dyDescent="0.2">
      <c r="A106" s="23"/>
      <c r="B106" s="7"/>
      <c r="C106" s="5"/>
      <c r="D106" s="5"/>
      <c r="E106" s="5"/>
      <c r="F106" s="5"/>
      <c r="G106" s="5"/>
      <c r="H106" s="4"/>
      <c r="I106" s="4"/>
      <c r="J106" s="4"/>
      <c r="K106" s="4"/>
      <c r="L106" s="4"/>
      <c r="M106" s="7"/>
    </row>
    <row r="107" spans="1:13" x14ac:dyDescent="0.2">
      <c r="A107" s="16" t="s">
        <v>148</v>
      </c>
      <c r="B107" s="24" t="s">
        <v>447</v>
      </c>
      <c r="C107" s="7" t="s">
        <v>152</v>
      </c>
      <c r="D107" s="107">
        <v>3014000</v>
      </c>
      <c r="E107" s="107">
        <f>SUM(D107*[1]Demograhics!$C$7)</f>
        <v>852961.99999999988</v>
      </c>
      <c r="F107" s="48">
        <v>14245.146388888912</v>
      </c>
      <c r="G107" s="44">
        <v>0.28299999999999997</v>
      </c>
      <c r="H107" s="4"/>
      <c r="I107" s="4"/>
      <c r="J107" s="4"/>
      <c r="K107" s="4"/>
      <c r="L107" s="4"/>
      <c r="M107" s="7" t="s">
        <v>359</v>
      </c>
    </row>
    <row r="108" spans="1:13" x14ac:dyDescent="0.2">
      <c r="A108" s="16" t="s">
        <v>149</v>
      </c>
      <c r="B108" s="25" t="s">
        <v>448</v>
      </c>
      <c r="C108" s="7" t="s">
        <v>152</v>
      </c>
      <c r="D108" s="107">
        <v>2908000</v>
      </c>
      <c r="E108" s="107">
        <f>SUM(D108*[1]Demograhics!$C$7)</f>
        <v>822963.99999999988</v>
      </c>
      <c r="F108" s="48">
        <v>14108.816388888919</v>
      </c>
      <c r="G108" s="44">
        <v>0.28299999999999997</v>
      </c>
      <c r="H108" s="4"/>
      <c r="I108" s="4"/>
      <c r="J108" s="4"/>
      <c r="K108" s="4"/>
      <c r="L108" s="4"/>
      <c r="M108" s="7" t="s">
        <v>359</v>
      </c>
    </row>
    <row r="109" spans="1:13" x14ac:dyDescent="0.2">
      <c r="A109" s="16" t="s">
        <v>150</v>
      </c>
      <c r="B109" s="24" t="s">
        <v>449</v>
      </c>
      <c r="C109" s="7" t="s">
        <v>152</v>
      </c>
      <c r="D109" s="107">
        <v>1106000</v>
      </c>
      <c r="E109" s="107">
        <f>SUM(D109*[1]Demograhics!$C$7)</f>
        <v>312998</v>
      </c>
      <c r="F109" s="48">
        <v>11791.426388888915</v>
      </c>
      <c r="G109" s="44">
        <v>0.28299999999999997</v>
      </c>
      <c r="H109" s="4"/>
      <c r="I109" s="4"/>
      <c r="J109" s="4"/>
      <c r="K109" s="4"/>
      <c r="L109" s="4"/>
      <c r="M109" s="7" t="s">
        <v>359</v>
      </c>
    </row>
    <row r="110" spans="1:13" x14ac:dyDescent="0.2">
      <c r="A110" s="16" t="s">
        <v>151</v>
      </c>
      <c r="B110" s="25" t="s">
        <v>450</v>
      </c>
      <c r="C110" s="7" t="s">
        <v>152</v>
      </c>
      <c r="D110" s="107">
        <v>788000</v>
      </c>
      <c r="E110" s="107">
        <f>SUM(D110*[1]Demograhics!$C$7)</f>
        <v>223003.99999999997</v>
      </c>
      <c r="F110" s="48">
        <v>11382.43638888892</v>
      </c>
      <c r="G110" s="44">
        <v>0.28299999999999997</v>
      </c>
      <c r="H110" s="4"/>
      <c r="I110" s="4"/>
      <c r="J110" s="4"/>
      <c r="K110" s="4"/>
      <c r="L110" s="4"/>
      <c r="M110" s="7" t="s">
        <v>359</v>
      </c>
    </row>
    <row r="111" spans="1:13" x14ac:dyDescent="0.2">
      <c r="A111" s="16" t="s">
        <v>153</v>
      </c>
      <c r="B111" s="24" t="s">
        <v>451</v>
      </c>
      <c r="C111" s="7" t="s">
        <v>152</v>
      </c>
      <c r="D111" s="107">
        <v>1467000</v>
      </c>
      <c r="E111" s="107">
        <f>SUM(D111*[1]Demograhics!$C$7)</f>
        <v>415160.99999999994</v>
      </c>
      <c r="F111" s="48">
        <v>12255.666388888914</v>
      </c>
      <c r="G111" s="44">
        <v>0.28299999999999997</v>
      </c>
      <c r="H111" s="4"/>
      <c r="I111" s="4"/>
      <c r="J111" s="4"/>
      <c r="K111" s="4"/>
      <c r="L111" s="4"/>
      <c r="M111" s="7" t="s">
        <v>359</v>
      </c>
    </row>
    <row r="112" spans="1:13" x14ac:dyDescent="0.2">
      <c r="A112" s="16" t="s">
        <v>154</v>
      </c>
      <c r="B112" s="108" t="s">
        <v>452</v>
      </c>
      <c r="C112" s="7" t="s">
        <v>152</v>
      </c>
      <c r="D112" s="58">
        <v>2502000</v>
      </c>
      <c r="E112" s="58">
        <f>SUM(D112*[1]Demograhics!$C$7)</f>
        <v>708065.99999999988</v>
      </c>
      <c r="F112" s="48">
        <v>13636.686388888922</v>
      </c>
      <c r="G112" s="44">
        <v>0.28299999999999997</v>
      </c>
      <c r="H112" s="4"/>
      <c r="I112" s="4"/>
      <c r="J112" s="4"/>
      <c r="K112" s="4"/>
      <c r="L112" s="4"/>
      <c r="M112" s="7" t="s">
        <v>359</v>
      </c>
    </row>
    <row r="113" spans="1:13" x14ac:dyDescent="0.2">
      <c r="A113" s="16" t="s">
        <v>444</v>
      </c>
      <c r="B113" s="24" t="s">
        <v>453</v>
      </c>
      <c r="C113" s="7" t="s">
        <v>152</v>
      </c>
      <c r="D113" s="107">
        <v>2814000</v>
      </c>
      <c r="E113" s="107">
        <f>SUM(D113*[1]Demograhics!$C$7)</f>
        <v>796361.99999999988</v>
      </c>
      <c r="F113" s="48">
        <v>14037.966388888919</v>
      </c>
      <c r="G113" s="44">
        <v>0.28299999999999997</v>
      </c>
      <c r="H113" s="4"/>
      <c r="I113" s="4"/>
      <c r="J113" s="4"/>
      <c r="K113" s="4"/>
      <c r="L113" s="4"/>
      <c r="M113" s="7" t="s">
        <v>359</v>
      </c>
    </row>
    <row r="114" spans="1:13" x14ac:dyDescent="0.2">
      <c r="A114" s="16" t="s">
        <v>445</v>
      </c>
      <c r="B114" s="25" t="s">
        <v>454</v>
      </c>
      <c r="C114" s="7" t="s">
        <v>152</v>
      </c>
      <c r="D114" s="57">
        <v>1364000</v>
      </c>
      <c r="E114" s="57">
        <f>SUM(D114*[1]Demograhics!$C$7)</f>
        <v>386011.99999999994</v>
      </c>
      <c r="F114" s="48">
        <v>12123.206388888919</v>
      </c>
      <c r="G114" s="44">
        <v>0.28299999999999997</v>
      </c>
      <c r="H114" s="4"/>
      <c r="I114" s="4"/>
      <c r="J114" s="4"/>
      <c r="K114" s="4"/>
      <c r="L114" s="4"/>
      <c r="M114" s="7" t="s">
        <v>359</v>
      </c>
    </row>
    <row r="115" spans="1:13" x14ac:dyDescent="0.2">
      <c r="A115" s="16" t="s">
        <v>155</v>
      </c>
      <c r="B115" s="24" t="s">
        <v>455</v>
      </c>
      <c r="C115" s="7" t="s">
        <v>152</v>
      </c>
      <c r="D115" s="107">
        <v>314000</v>
      </c>
      <c r="E115" s="107">
        <f>SUM(D115*[1]Demograhics!$C$7)</f>
        <v>88861.999999999985</v>
      </c>
      <c r="F115" s="48">
        <v>10772.85638888892</v>
      </c>
      <c r="G115" s="44">
        <v>0.28299999999999997</v>
      </c>
      <c r="H115" s="4"/>
      <c r="I115" s="4"/>
      <c r="J115" s="4"/>
      <c r="K115" s="4"/>
      <c r="L115" s="4"/>
      <c r="M115" s="7" t="s">
        <v>359</v>
      </c>
    </row>
    <row r="116" spans="1:13" x14ac:dyDescent="0.2">
      <c r="A116" s="16" t="s">
        <v>156</v>
      </c>
      <c r="B116" s="24" t="s">
        <v>456</v>
      </c>
      <c r="C116" s="7" t="s">
        <v>152</v>
      </c>
      <c r="D116" s="107">
        <v>311000</v>
      </c>
      <c r="E116" s="107">
        <f>SUM(D116*[1]Demograhics!$C$7)</f>
        <v>88012.999999999985</v>
      </c>
      <c r="F116" s="48">
        <v>10768.986388888919</v>
      </c>
      <c r="G116" s="44">
        <v>0.28299999999999997</v>
      </c>
      <c r="H116" s="4"/>
      <c r="I116" s="4"/>
      <c r="J116" s="4"/>
      <c r="K116" s="4"/>
      <c r="L116" s="4"/>
      <c r="M116" s="7" t="s">
        <v>359</v>
      </c>
    </row>
    <row r="117" spans="1:13" x14ac:dyDescent="0.2">
      <c r="A117" s="16" t="s">
        <v>157</v>
      </c>
      <c r="B117" s="24" t="s">
        <v>457</v>
      </c>
      <c r="C117" s="7" t="s">
        <v>152</v>
      </c>
      <c r="D117" s="107">
        <v>2434000</v>
      </c>
      <c r="E117" s="107">
        <f>SUM(D117*[1]Demograhics!$C$7)</f>
        <v>688821.99999999988</v>
      </c>
      <c r="F117" s="48">
        <v>13500.266388888918</v>
      </c>
      <c r="G117" s="44">
        <v>0.28299999999999997</v>
      </c>
      <c r="H117" s="4"/>
      <c r="I117" s="4"/>
      <c r="J117" s="4"/>
      <c r="K117" s="4"/>
      <c r="L117" s="4"/>
      <c r="M117" s="7" t="s">
        <v>359</v>
      </c>
    </row>
    <row r="118" spans="1:13" x14ac:dyDescent="0.2">
      <c r="A118" s="16" t="s">
        <v>158</v>
      </c>
      <c r="B118" s="24" t="s">
        <v>458</v>
      </c>
      <c r="C118" s="7" t="s">
        <v>152</v>
      </c>
      <c r="D118" s="107">
        <v>839000</v>
      </c>
      <c r="E118" s="107">
        <f>SUM(D118*[1]Demograhics!$C$7)</f>
        <v>237436.99999999997</v>
      </c>
      <c r="F118" s="48">
        <v>11448.036388888911</v>
      </c>
      <c r="G118" s="44">
        <v>0.28299999999999997</v>
      </c>
      <c r="H118" s="4"/>
      <c r="I118" s="4"/>
      <c r="J118" s="4"/>
      <c r="K118" s="4"/>
      <c r="L118" s="4"/>
      <c r="M118" s="7" t="s">
        <v>359</v>
      </c>
    </row>
    <row r="119" spans="1:13" x14ac:dyDescent="0.2">
      <c r="A119" s="16" t="s">
        <v>159</v>
      </c>
      <c r="B119" s="24" t="s">
        <v>459</v>
      </c>
      <c r="C119" s="7" t="s">
        <v>152</v>
      </c>
      <c r="D119" s="107">
        <v>959000</v>
      </c>
      <c r="E119" s="107">
        <f>SUM(D119*[1]Demograhics!$C$7)</f>
        <v>271397</v>
      </c>
      <c r="F119" s="48">
        <v>11602.32638888892</v>
      </c>
      <c r="G119" s="44">
        <v>0.28299999999999997</v>
      </c>
      <c r="H119" s="4"/>
      <c r="I119" s="4"/>
      <c r="J119" s="4"/>
      <c r="K119" s="4"/>
      <c r="L119" s="4"/>
      <c r="M119" s="7" t="s">
        <v>359</v>
      </c>
    </row>
    <row r="120" spans="1:13" x14ac:dyDescent="0.2">
      <c r="A120" s="16" t="s">
        <v>160</v>
      </c>
      <c r="B120" s="24" t="s">
        <v>460</v>
      </c>
      <c r="C120" s="7" t="s">
        <v>152</v>
      </c>
      <c r="D120" s="107">
        <v>3488000</v>
      </c>
      <c r="E120" s="107">
        <f>SUM(D120*[1]Demograhics!$C$7)</f>
        <v>987103.99999999988</v>
      </c>
      <c r="F120" s="48">
        <v>14854.736388888907</v>
      </c>
      <c r="G120" s="44">
        <v>0.28299999999999997</v>
      </c>
      <c r="H120" s="4"/>
      <c r="I120" s="4"/>
      <c r="J120" s="4"/>
      <c r="K120" s="4"/>
      <c r="L120" s="4"/>
      <c r="M120" s="7" t="s">
        <v>359</v>
      </c>
    </row>
    <row r="121" spans="1:13" x14ac:dyDescent="0.2">
      <c r="A121" s="16" t="s">
        <v>161</v>
      </c>
      <c r="B121" s="24" t="s">
        <v>461</v>
      </c>
      <c r="C121" s="7" t="s">
        <v>152</v>
      </c>
      <c r="D121" s="107">
        <v>598000</v>
      </c>
      <c r="E121" s="107">
        <f>SUM(D121*[1]Demograhics!$C$7)</f>
        <v>169233.99999999997</v>
      </c>
      <c r="F121" s="48">
        <v>11138.056388888919</v>
      </c>
      <c r="G121" s="44">
        <v>0.28299999999999997</v>
      </c>
      <c r="H121" s="4"/>
      <c r="I121" s="4"/>
      <c r="J121" s="4"/>
      <c r="K121" s="4"/>
      <c r="L121" s="4"/>
      <c r="M121" s="7" t="s">
        <v>359</v>
      </c>
    </row>
    <row r="122" spans="1:13" x14ac:dyDescent="0.2">
      <c r="A122" s="16" t="s">
        <v>446</v>
      </c>
      <c r="B122" s="25" t="s">
        <v>462</v>
      </c>
      <c r="C122" s="7" t="s">
        <v>152</v>
      </c>
      <c r="D122" s="107">
        <v>304000</v>
      </c>
      <c r="E122" s="107">
        <f>SUM(D122*[1]Demograhics!$C$7)</f>
        <v>86031.999999999985</v>
      </c>
      <c r="F122" s="48">
        <v>10759.856388888911</v>
      </c>
      <c r="G122" s="44">
        <v>0.28299999999999997</v>
      </c>
      <c r="H122" s="4"/>
      <c r="I122" s="4"/>
      <c r="J122" s="4"/>
      <c r="K122" s="4"/>
      <c r="L122" s="4"/>
      <c r="M122" s="7" t="s">
        <v>359</v>
      </c>
    </row>
    <row r="123" spans="1:13" x14ac:dyDescent="0.2">
      <c r="A123" s="16" t="s">
        <v>162</v>
      </c>
      <c r="B123" s="108" t="s">
        <v>463</v>
      </c>
      <c r="C123" s="7" t="s">
        <v>152</v>
      </c>
      <c r="D123" s="58">
        <v>1777000</v>
      </c>
      <c r="E123" s="58">
        <f>SUM(D123*[1]Demograhics!$C$7)</f>
        <v>502890.99999999994</v>
      </c>
      <c r="F123" s="48">
        <v>12654.316388888923</v>
      </c>
      <c r="G123" s="44">
        <v>0.28299999999999997</v>
      </c>
      <c r="H123" s="4"/>
      <c r="I123" s="4"/>
      <c r="J123" s="4"/>
      <c r="K123" s="4"/>
      <c r="L123" s="4"/>
      <c r="M123" s="7" t="s">
        <v>359</v>
      </c>
    </row>
    <row r="124" spans="1:13" x14ac:dyDescent="0.2">
      <c r="A124" s="16" t="s">
        <v>163</v>
      </c>
      <c r="B124" s="108" t="s">
        <v>464</v>
      </c>
      <c r="C124" s="7" t="s">
        <v>152</v>
      </c>
      <c r="D124" s="107">
        <v>432000</v>
      </c>
      <c r="E124" s="107">
        <f>SUM(D124*[1]Demograhics!$C$7)</f>
        <v>122255.99999999999</v>
      </c>
      <c r="F124" s="48">
        <v>10924.506388888916</v>
      </c>
      <c r="G124" s="44">
        <v>0.28299999999999997</v>
      </c>
      <c r="H124" s="4"/>
      <c r="I124" s="4"/>
      <c r="J124" s="4"/>
      <c r="K124" s="4"/>
      <c r="L124" s="4"/>
      <c r="M124" s="7" t="s">
        <v>359</v>
      </c>
    </row>
    <row r="125" spans="1:13" x14ac:dyDescent="0.2">
      <c r="A125" s="16" t="s">
        <v>164</v>
      </c>
      <c r="B125" s="109" t="s">
        <v>465</v>
      </c>
      <c r="C125" s="7" t="s">
        <v>152</v>
      </c>
      <c r="D125" s="107">
        <v>1114000</v>
      </c>
      <c r="E125" s="107">
        <f>SUM(D125*[1]Demograhics!$C$7)</f>
        <v>315261.99999999994</v>
      </c>
      <c r="F125" s="48">
        <v>11801.636388888912</v>
      </c>
      <c r="G125" s="44">
        <v>0.28299999999999997</v>
      </c>
      <c r="H125" s="4"/>
      <c r="I125" s="4"/>
      <c r="J125" s="4"/>
      <c r="K125" s="4"/>
      <c r="L125" s="4"/>
      <c r="M125" s="7" t="s">
        <v>359</v>
      </c>
    </row>
    <row r="126" spans="1:13" x14ac:dyDescent="0.2">
      <c r="A126" s="16" t="s">
        <v>165</v>
      </c>
      <c r="B126" s="108" t="s">
        <v>466</v>
      </c>
      <c r="C126" s="7" t="s">
        <v>152</v>
      </c>
      <c r="D126" s="107">
        <v>1036000</v>
      </c>
      <c r="E126" s="107">
        <f>SUM(D126*[1]Demograhics!$C$7)</f>
        <v>293188</v>
      </c>
      <c r="F126" s="48">
        <v>11701.376388888923</v>
      </c>
      <c r="G126" s="44">
        <v>0.28299999999999997</v>
      </c>
      <c r="H126" s="4"/>
      <c r="I126" s="4"/>
      <c r="J126" s="4"/>
      <c r="K126" s="4"/>
      <c r="L126" s="4"/>
      <c r="M126" s="7" t="s">
        <v>359</v>
      </c>
    </row>
    <row r="127" spans="1:13" x14ac:dyDescent="0.2">
      <c r="A127" s="16" t="s">
        <v>166</v>
      </c>
      <c r="B127" s="108" t="s">
        <v>467</v>
      </c>
      <c r="C127" s="7" t="s">
        <v>152</v>
      </c>
      <c r="D127" s="107">
        <v>121000</v>
      </c>
      <c r="E127" s="107">
        <f>SUM(D127*[1]Demograhics!$C$7)</f>
        <v>34243</v>
      </c>
      <c r="F127" s="48">
        <v>10524.626388888919</v>
      </c>
      <c r="G127" s="44">
        <v>0.28299999999999997</v>
      </c>
      <c r="H127" s="4"/>
      <c r="I127" s="4"/>
      <c r="J127" s="4"/>
      <c r="K127" s="4"/>
      <c r="L127" s="4"/>
      <c r="M127" s="7" t="s">
        <v>359</v>
      </c>
    </row>
    <row r="128" spans="1:13" x14ac:dyDescent="0.2">
      <c r="A128" s="16" t="s">
        <v>167</v>
      </c>
      <c r="B128" s="108" t="s">
        <v>468</v>
      </c>
      <c r="C128" s="7" t="s">
        <v>152</v>
      </c>
      <c r="D128" s="107">
        <v>1123000</v>
      </c>
      <c r="E128" s="107">
        <f>SUM(D128*[1]Demograhics!$C$7)</f>
        <v>317808.99999999994</v>
      </c>
      <c r="F128" s="48">
        <v>11813.266388888913</v>
      </c>
      <c r="G128" s="44">
        <v>0.28299999999999997</v>
      </c>
      <c r="H128" s="4"/>
      <c r="I128" s="4"/>
      <c r="J128" s="4"/>
      <c r="K128" s="4"/>
      <c r="L128" s="4"/>
      <c r="M128" s="7" t="s">
        <v>359</v>
      </c>
    </row>
    <row r="129" spans="1:13" x14ac:dyDescent="0.2">
      <c r="A129" s="16" t="s">
        <v>168</v>
      </c>
      <c r="B129" s="108" t="s">
        <v>469</v>
      </c>
      <c r="C129" s="7" t="s">
        <v>152</v>
      </c>
      <c r="D129" s="107">
        <v>1096000</v>
      </c>
      <c r="E129" s="107">
        <f>SUM(D129*[1]Demograhics!$C$7)</f>
        <v>310168</v>
      </c>
      <c r="F129" s="48">
        <v>11778.446388888922</v>
      </c>
      <c r="G129" s="44">
        <v>0.28299999999999997</v>
      </c>
      <c r="H129" s="4"/>
      <c r="I129" s="4"/>
      <c r="J129" s="4"/>
      <c r="K129" s="4"/>
      <c r="L129" s="4"/>
      <c r="M129" s="7" t="s">
        <v>359</v>
      </c>
    </row>
    <row r="130" spans="1:13" x14ac:dyDescent="0.2">
      <c r="A130" s="16" t="s">
        <v>169</v>
      </c>
      <c r="B130" s="108" t="s">
        <v>470</v>
      </c>
      <c r="C130" s="7" t="s">
        <v>152</v>
      </c>
      <c r="D130" s="107">
        <v>1394000</v>
      </c>
      <c r="E130" s="107">
        <f>SUM(D130*[1]Demograhics!$C$7)</f>
        <v>394501.99999999994</v>
      </c>
      <c r="F130" s="48">
        <v>12161.746388888922</v>
      </c>
      <c r="G130" s="44">
        <v>0.28299999999999997</v>
      </c>
      <c r="H130" s="4"/>
      <c r="I130" s="4"/>
      <c r="J130" s="4"/>
      <c r="K130" s="4"/>
      <c r="L130" s="4"/>
      <c r="M130" s="7" t="s">
        <v>359</v>
      </c>
    </row>
    <row r="131" spans="1:13" x14ac:dyDescent="0.2">
      <c r="A131" s="16" t="s">
        <v>170</v>
      </c>
      <c r="B131" s="108" t="s">
        <v>471</v>
      </c>
      <c r="C131" s="7" t="s">
        <v>152</v>
      </c>
      <c r="D131" s="107">
        <v>518000</v>
      </c>
      <c r="E131" s="107">
        <f>SUM(D131*[1]Demograhics!$C$7)</f>
        <v>146594</v>
      </c>
      <c r="F131" s="48">
        <v>11035.166388888918</v>
      </c>
      <c r="G131" s="44">
        <v>0.28299999999999997</v>
      </c>
      <c r="H131" s="4"/>
      <c r="I131" s="4"/>
      <c r="J131" s="4"/>
      <c r="K131" s="4"/>
      <c r="L131" s="4"/>
      <c r="M131" s="7" t="s">
        <v>359</v>
      </c>
    </row>
    <row r="132" spans="1:13" x14ac:dyDescent="0.2">
      <c r="A132" s="16" t="s">
        <v>171</v>
      </c>
      <c r="B132" s="108" t="s">
        <v>472</v>
      </c>
      <c r="C132" s="7" t="s">
        <v>152</v>
      </c>
      <c r="D132" s="58">
        <v>411000</v>
      </c>
      <c r="E132" s="58">
        <f>SUM(D132*[1]Demograhics!$C$7)</f>
        <v>116312.99999999999</v>
      </c>
      <c r="F132" s="48">
        <v>10897.576388888912</v>
      </c>
      <c r="G132" s="44">
        <v>0.28299999999999997</v>
      </c>
      <c r="H132" s="4"/>
      <c r="I132" s="4"/>
      <c r="J132" s="4"/>
      <c r="K132" s="4"/>
      <c r="L132" s="4"/>
      <c r="M132" s="7" t="s">
        <v>359</v>
      </c>
    </row>
    <row r="133" spans="1:13" x14ac:dyDescent="0.2">
      <c r="A133" s="16" t="s">
        <v>172</v>
      </c>
      <c r="B133" s="108" t="s">
        <v>473</v>
      </c>
      <c r="C133" s="7" t="s">
        <v>152</v>
      </c>
      <c r="D133" s="58">
        <v>6250000</v>
      </c>
      <c r="E133" s="58">
        <f>SUM(D133*[1]Demograhics!$C$7)</f>
        <v>1768749.9999999998</v>
      </c>
      <c r="F133" s="48">
        <v>18278.696388888893</v>
      </c>
      <c r="G133" s="44">
        <v>0.28299999999999997</v>
      </c>
      <c r="H133" s="4"/>
      <c r="I133" s="4"/>
      <c r="J133" s="4"/>
      <c r="K133" s="4"/>
      <c r="L133" s="4"/>
      <c r="M133" s="7" t="s">
        <v>359</v>
      </c>
    </row>
    <row r="134" spans="1:13" x14ac:dyDescent="0.2">
      <c r="A134" s="16" t="s">
        <v>173</v>
      </c>
      <c r="B134" s="110" t="s">
        <v>474</v>
      </c>
      <c r="C134" s="7" t="s">
        <v>152</v>
      </c>
      <c r="D134" s="58">
        <v>6763000</v>
      </c>
      <c r="E134" s="58">
        <f>SUM(D134*[1]Demograhics!$C$7)</f>
        <v>1913928.9999999998</v>
      </c>
      <c r="F134" s="48">
        <v>19066.736388888883</v>
      </c>
      <c r="G134" s="44">
        <v>0.28299999999999997</v>
      </c>
      <c r="H134" s="4"/>
      <c r="I134" s="4"/>
      <c r="J134" s="4"/>
      <c r="K134" s="4"/>
      <c r="L134" s="4"/>
      <c r="M134" s="7" t="s">
        <v>359</v>
      </c>
    </row>
    <row r="135" spans="1:13" x14ac:dyDescent="0.2">
      <c r="A135" s="16" t="s">
        <v>174</v>
      </c>
      <c r="B135" s="110" t="s">
        <v>475</v>
      </c>
      <c r="C135" s="7" t="s">
        <v>152</v>
      </c>
      <c r="D135" s="58">
        <v>4026000</v>
      </c>
      <c r="E135" s="58">
        <f>SUM(D135*[1]Demograhics!$C$7)</f>
        <v>1139358</v>
      </c>
      <c r="F135" s="48">
        <v>15546.616388888906</v>
      </c>
      <c r="G135" s="44">
        <v>0.28299999999999997</v>
      </c>
      <c r="H135" s="4"/>
      <c r="I135" s="4"/>
      <c r="J135" s="4"/>
      <c r="K135" s="4"/>
      <c r="L135" s="4"/>
      <c r="M135" s="7" t="s">
        <v>359</v>
      </c>
    </row>
    <row r="136" spans="1:13" x14ac:dyDescent="0.2">
      <c r="A136" s="16" t="s">
        <v>175</v>
      </c>
      <c r="B136" s="110" t="s">
        <v>476</v>
      </c>
      <c r="C136" s="7" t="s">
        <v>152</v>
      </c>
      <c r="D136" s="58">
        <v>7559000</v>
      </c>
      <c r="E136" s="58">
        <f>SUM(D136*[1]Demograhics!$C$7)</f>
        <v>2139197</v>
      </c>
      <c r="F136" s="48">
        <v>20090.416388888887</v>
      </c>
      <c r="G136" s="44">
        <v>0.28299999999999997</v>
      </c>
      <c r="H136" s="4"/>
      <c r="I136" s="4"/>
      <c r="J136" s="4"/>
      <c r="K136" s="4"/>
      <c r="L136" s="4"/>
      <c r="M136" s="7" t="s">
        <v>359</v>
      </c>
    </row>
    <row r="137" spans="1:13" x14ac:dyDescent="0.2">
      <c r="A137" s="16" t="s">
        <v>176</v>
      </c>
      <c r="B137" s="110" t="s">
        <v>477</v>
      </c>
      <c r="C137" s="7" t="s">
        <v>152</v>
      </c>
      <c r="D137" s="58">
        <v>1551000</v>
      </c>
      <c r="E137" s="58">
        <f>SUM(D137*[1]Demograhics!$C$7)</f>
        <v>438932.99999999994</v>
      </c>
      <c r="F137" s="48">
        <v>12363.68638888892</v>
      </c>
      <c r="G137" s="44">
        <v>0.28299999999999997</v>
      </c>
      <c r="H137" s="4"/>
      <c r="I137" s="4"/>
      <c r="J137" s="4"/>
      <c r="K137" s="4"/>
      <c r="L137" s="4"/>
      <c r="M137" s="7" t="s">
        <v>359</v>
      </c>
    </row>
    <row r="138" spans="1:13" x14ac:dyDescent="0.2">
      <c r="A138" s="16" t="s">
        <v>177</v>
      </c>
      <c r="B138" s="110" t="s">
        <v>478</v>
      </c>
      <c r="C138" s="7" t="s">
        <v>152</v>
      </c>
      <c r="D138" s="58">
        <v>1605000</v>
      </c>
      <c r="E138" s="58">
        <f>SUM(D138*[1]Demograhics!$C$7)</f>
        <v>454214.99999999994</v>
      </c>
      <c r="F138" s="48">
        <v>12433.176388888913</v>
      </c>
      <c r="G138" s="44">
        <v>0.28299999999999997</v>
      </c>
      <c r="H138" s="4"/>
      <c r="I138" s="4"/>
      <c r="J138" s="4"/>
      <c r="K138" s="4"/>
      <c r="L138" s="4"/>
      <c r="M138" s="7" t="s">
        <v>359</v>
      </c>
    </row>
    <row r="139" spans="1:13" x14ac:dyDescent="0.2">
      <c r="A139" s="16" t="s">
        <v>178</v>
      </c>
      <c r="B139" s="26" t="s">
        <v>479</v>
      </c>
      <c r="C139" s="7" t="s">
        <v>152</v>
      </c>
      <c r="D139" s="107">
        <v>675000</v>
      </c>
      <c r="E139" s="107">
        <f>SUM(D139*[1]Demograhics!$C$7)</f>
        <v>191024.99999999997</v>
      </c>
      <c r="F139" s="48">
        <v>11237.09638888892</v>
      </c>
      <c r="G139" s="44">
        <v>0.28299999999999997</v>
      </c>
      <c r="H139" s="4"/>
      <c r="I139" s="4"/>
      <c r="J139" s="4"/>
      <c r="K139" s="4"/>
      <c r="L139" s="4"/>
      <c r="M139" s="7" t="s">
        <v>359</v>
      </c>
    </row>
    <row r="140" spans="1:13" x14ac:dyDescent="0.2">
      <c r="A140" s="16" t="s">
        <v>179</v>
      </c>
      <c r="B140" s="26" t="s">
        <v>480</v>
      </c>
      <c r="C140" s="7" t="s">
        <v>152</v>
      </c>
      <c r="D140" s="107">
        <v>1199000</v>
      </c>
      <c r="E140" s="107">
        <f>SUM(D140*[1]Demograhics!$C$7)</f>
        <v>339316.99999999994</v>
      </c>
      <c r="F140" s="48">
        <v>11910.90638888892</v>
      </c>
      <c r="G140" s="44">
        <v>0.28299999999999997</v>
      </c>
      <c r="H140" s="4"/>
      <c r="I140" s="4"/>
      <c r="J140" s="4"/>
      <c r="K140" s="4"/>
      <c r="L140" s="4"/>
      <c r="M140" s="7" t="s">
        <v>359</v>
      </c>
    </row>
    <row r="141" spans="1:13" x14ac:dyDescent="0.2">
      <c r="A141" s="16" t="s">
        <v>180</v>
      </c>
      <c r="B141" s="26" t="s">
        <v>481</v>
      </c>
      <c r="C141" s="7" t="s">
        <v>152</v>
      </c>
      <c r="D141" s="107">
        <v>2416000</v>
      </c>
      <c r="E141" s="107">
        <f>SUM(D141*[1]Demograhics!$C$7)</f>
        <v>683727.99999999988</v>
      </c>
      <c r="F141" s="48">
        <v>13476.05638888891</v>
      </c>
      <c r="G141" s="44">
        <v>0.28299999999999997</v>
      </c>
      <c r="H141" s="4"/>
      <c r="I141" s="4"/>
      <c r="J141" s="4"/>
      <c r="K141" s="4"/>
      <c r="L141" s="4"/>
      <c r="M141" s="7" t="s">
        <v>359</v>
      </c>
    </row>
    <row r="142" spans="1:13" x14ac:dyDescent="0.2">
      <c r="A142" s="16" t="s">
        <v>181</v>
      </c>
      <c r="B142" s="110" t="s">
        <v>482</v>
      </c>
      <c r="C142" s="7" t="s">
        <v>152</v>
      </c>
      <c r="D142" s="58">
        <v>768000</v>
      </c>
      <c r="E142" s="58">
        <f>SUM(D142*[1]Demograhics!$C$7)</f>
        <v>217343.99999999997</v>
      </c>
      <c r="F142" s="48">
        <v>10296.04749999999</v>
      </c>
      <c r="G142" s="44">
        <v>0.28299999999999997</v>
      </c>
      <c r="H142" s="4"/>
      <c r="I142" s="4"/>
      <c r="J142" s="4"/>
      <c r="K142" s="4"/>
      <c r="L142" s="4"/>
      <c r="M142" s="7" t="s">
        <v>359</v>
      </c>
    </row>
    <row r="143" spans="1:13" x14ac:dyDescent="0.2">
      <c r="A143" s="6"/>
      <c r="B143" s="7"/>
      <c r="C143" s="5"/>
      <c r="D143" s="5"/>
      <c r="E143" s="5"/>
      <c r="F143" s="5"/>
      <c r="G143" s="5"/>
      <c r="H143" s="4"/>
      <c r="I143" s="4"/>
      <c r="J143" s="4"/>
      <c r="K143" s="4"/>
      <c r="L143" s="4"/>
      <c r="M143" s="7"/>
    </row>
    <row r="144" spans="1:13" x14ac:dyDescent="0.2">
      <c r="A144" s="16" t="s">
        <v>182</v>
      </c>
      <c r="B144" s="27" t="s">
        <v>483</v>
      </c>
      <c r="C144" s="7" t="s">
        <v>207</v>
      </c>
      <c r="D144" s="111">
        <v>391000</v>
      </c>
      <c r="E144" s="59">
        <v>53958.000000000007</v>
      </c>
      <c r="F144" s="48">
        <v>14066.225000000002</v>
      </c>
      <c r="G144" s="112">
        <v>0.13800000000000001</v>
      </c>
      <c r="H144" s="4"/>
      <c r="I144" s="4"/>
      <c r="J144" s="4"/>
      <c r="K144" s="4"/>
      <c r="L144" s="4"/>
      <c r="M144" s="7" t="s">
        <v>359</v>
      </c>
    </row>
    <row r="145" spans="1:13" x14ac:dyDescent="0.2">
      <c r="A145" s="16" t="s">
        <v>183</v>
      </c>
      <c r="B145" s="27" t="s">
        <v>484</v>
      </c>
      <c r="C145" s="7" t="s">
        <v>207</v>
      </c>
      <c r="D145" s="111">
        <v>503000</v>
      </c>
      <c r="E145" s="59">
        <v>69414</v>
      </c>
      <c r="F145" s="48">
        <v>14196.075000000003</v>
      </c>
      <c r="G145" s="112">
        <v>0.13800000000000001</v>
      </c>
      <c r="H145" s="4"/>
      <c r="I145" s="4"/>
      <c r="J145" s="4"/>
      <c r="K145" s="4"/>
      <c r="L145" s="4"/>
      <c r="M145" s="7" t="s">
        <v>359</v>
      </c>
    </row>
    <row r="146" spans="1:13" x14ac:dyDescent="0.2">
      <c r="A146" s="16" t="s">
        <v>184</v>
      </c>
      <c r="B146" s="27" t="s">
        <v>485</v>
      </c>
      <c r="C146" s="7" t="s">
        <v>207</v>
      </c>
      <c r="D146" s="111">
        <v>157400</v>
      </c>
      <c r="E146" s="59">
        <v>21721.200000000001</v>
      </c>
      <c r="F146" s="48">
        <v>13795.415000000001</v>
      </c>
      <c r="G146" s="112">
        <v>0.13800000000000001</v>
      </c>
      <c r="H146" s="4"/>
      <c r="I146" s="4"/>
      <c r="J146" s="4"/>
      <c r="K146" s="4"/>
      <c r="L146" s="4"/>
      <c r="M146" s="7" t="s">
        <v>359</v>
      </c>
    </row>
    <row r="147" spans="1:13" x14ac:dyDescent="0.2">
      <c r="A147" s="16" t="s">
        <v>185</v>
      </c>
      <c r="B147" s="27" t="s">
        <v>486</v>
      </c>
      <c r="C147" s="7" t="s">
        <v>207</v>
      </c>
      <c r="D147" s="111">
        <v>530000</v>
      </c>
      <c r="E147" s="59">
        <v>73140</v>
      </c>
      <c r="F147" s="48">
        <v>14227.365</v>
      </c>
      <c r="G147" s="112">
        <v>0.13800000000000001</v>
      </c>
      <c r="H147" s="4"/>
      <c r="I147" s="4"/>
      <c r="J147" s="4"/>
      <c r="K147" s="4"/>
      <c r="L147" s="4"/>
      <c r="M147" s="7" t="s">
        <v>359</v>
      </c>
    </row>
    <row r="148" spans="1:13" x14ac:dyDescent="0.2">
      <c r="A148" s="4"/>
      <c r="B148" s="7"/>
      <c r="C148" s="7"/>
      <c r="D148" s="7"/>
      <c r="E148" s="7"/>
      <c r="F148" s="7"/>
      <c r="G148" s="7"/>
      <c r="H148" s="4"/>
      <c r="I148" s="4"/>
      <c r="J148" s="4"/>
      <c r="K148" s="4"/>
      <c r="L148" s="4"/>
      <c r="M148" s="7"/>
    </row>
    <row r="149" spans="1:13" x14ac:dyDescent="0.2">
      <c r="A149" s="16" t="s">
        <v>186</v>
      </c>
      <c r="B149" s="28" t="s">
        <v>505</v>
      </c>
      <c r="C149" s="7" t="s">
        <v>218</v>
      </c>
      <c r="D149" s="113">
        <v>1190000</v>
      </c>
      <c r="E149" s="114">
        <v>272510</v>
      </c>
      <c r="F149" s="41">
        <v>8621.6972000000005</v>
      </c>
      <c r="G149" s="44">
        <v>0.22900000000000001</v>
      </c>
      <c r="H149" s="4"/>
      <c r="I149" s="4"/>
      <c r="J149" s="4"/>
      <c r="K149" s="4"/>
      <c r="L149" s="4"/>
      <c r="M149" s="7" t="s">
        <v>359</v>
      </c>
    </row>
    <row r="150" spans="1:13" x14ac:dyDescent="0.2">
      <c r="A150" s="16" t="s">
        <v>187</v>
      </c>
      <c r="B150" s="28" t="s">
        <v>506</v>
      </c>
      <c r="C150" s="7" t="s">
        <v>218</v>
      </c>
      <c r="D150" s="113">
        <v>1903000</v>
      </c>
      <c r="E150" s="114">
        <v>435787</v>
      </c>
      <c r="F150" s="41">
        <v>11412.207200000004</v>
      </c>
      <c r="G150" s="44">
        <v>0.22900000000000001</v>
      </c>
      <c r="H150" s="4"/>
      <c r="I150" s="4"/>
      <c r="J150" s="4"/>
      <c r="K150" s="4"/>
      <c r="L150" s="4"/>
      <c r="M150" s="7" t="s">
        <v>359</v>
      </c>
    </row>
    <row r="151" spans="1:13" x14ac:dyDescent="0.2">
      <c r="A151" s="16" t="s">
        <v>188</v>
      </c>
      <c r="B151" s="28" t="s">
        <v>507</v>
      </c>
      <c r="C151" s="7" t="s">
        <v>218</v>
      </c>
      <c r="D151" s="113">
        <v>428000</v>
      </c>
      <c r="E151" s="114">
        <v>98012</v>
      </c>
      <c r="F151" s="41">
        <v>5701.7772000000004</v>
      </c>
      <c r="G151" s="44">
        <v>0.22900000000000001</v>
      </c>
      <c r="H151" s="4"/>
      <c r="I151" s="4"/>
      <c r="J151" s="4"/>
      <c r="K151" s="4"/>
      <c r="L151" s="4"/>
      <c r="M151" s="7" t="s">
        <v>359</v>
      </c>
    </row>
    <row r="152" spans="1:13" x14ac:dyDescent="0.2">
      <c r="A152" s="16" t="s">
        <v>189</v>
      </c>
      <c r="B152" s="28" t="s">
        <v>508</v>
      </c>
      <c r="C152" s="7" t="s">
        <v>218</v>
      </c>
      <c r="D152" s="113">
        <v>1919000</v>
      </c>
      <c r="E152" s="114">
        <v>439451</v>
      </c>
      <c r="F152" s="41">
        <v>11474.876200000002</v>
      </c>
      <c r="G152" s="44">
        <v>0.22900000000000001</v>
      </c>
      <c r="H152" s="4"/>
      <c r="I152" s="4"/>
      <c r="J152" s="4"/>
      <c r="K152" s="4"/>
      <c r="L152" s="4"/>
      <c r="M152" s="7" t="s">
        <v>359</v>
      </c>
    </row>
    <row r="153" spans="1:13" x14ac:dyDescent="0.2">
      <c r="A153" s="16" t="s">
        <v>190</v>
      </c>
      <c r="B153" s="28" t="s">
        <v>509</v>
      </c>
      <c r="C153" s="7" t="s">
        <v>218</v>
      </c>
      <c r="D153" s="113">
        <v>2337000</v>
      </c>
      <c r="E153" s="114">
        <v>535173</v>
      </c>
      <c r="F153" s="41">
        <v>13110.677200000013</v>
      </c>
      <c r="G153" s="44">
        <v>0.22900000000000001</v>
      </c>
      <c r="H153" s="4"/>
      <c r="I153" s="4"/>
      <c r="J153" s="4"/>
      <c r="K153" s="4"/>
      <c r="L153" s="4"/>
      <c r="M153" s="7" t="s">
        <v>359</v>
      </c>
    </row>
    <row r="154" spans="1:13" x14ac:dyDescent="0.2">
      <c r="A154" s="16" t="s">
        <v>487</v>
      </c>
      <c r="B154" s="28" t="s">
        <v>510</v>
      </c>
      <c r="C154" s="7" t="s">
        <v>218</v>
      </c>
      <c r="D154" s="113">
        <v>1147000</v>
      </c>
      <c r="E154" s="114">
        <v>262663</v>
      </c>
      <c r="F154" s="41">
        <v>8453.5672000000141</v>
      </c>
      <c r="G154" s="44">
        <v>0.22900000000000001</v>
      </c>
      <c r="H154" s="4"/>
      <c r="I154" s="4"/>
      <c r="J154" s="4"/>
      <c r="K154" s="4"/>
      <c r="L154" s="4"/>
      <c r="M154" s="7" t="s">
        <v>359</v>
      </c>
    </row>
    <row r="155" spans="1:13" x14ac:dyDescent="0.2">
      <c r="A155" s="16" t="s">
        <v>488</v>
      </c>
      <c r="B155" s="28" t="s">
        <v>511</v>
      </c>
      <c r="C155" s="7" t="s">
        <v>218</v>
      </c>
      <c r="D155" s="113">
        <v>1118000</v>
      </c>
      <c r="E155" s="114">
        <v>256022</v>
      </c>
      <c r="F155" s="41">
        <v>8340.1572000000142</v>
      </c>
      <c r="G155" s="44">
        <v>0.22900000000000001</v>
      </c>
      <c r="H155" s="4"/>
      <c r="I155" s="4"/>
      <c r="J155" s="4"/>
      <c r="K155" s="4"/>
      <c r="L155" s="4"/>
      <c r="M155" s="7" t="s">
        <v>359</v>
      </c>
    </row>
    <row r="156" spans="1:13" x14ac:dyDescent="0.2">
      <c r="A156" s="16" t="s">
        <v>191</v>
      </c>
      <c r="B156" s="28" t="s">
        <v>512</v>
      </c>
      <c r="C156" s="7" t="s">
        <v>218</v>
      </c>
      <c r="D156" s="113">
        <v>940000</v>
      </c>
      <c r="E156" s="114">
        <v>215260</v>
      </c>
      <c r="F156" s="41">
        <v>7643.6272000000099</v>
      </c>
      <c r="G156" s="44">
        <v>0.22900000000000001</v>
      </c>
      <c r="H156" s="4"/>
      <c r="I156" s="4"/>
      <c r="J156" s="4"/>
      <c r="K156" s="4"/>
      <c r="L156" s="4"/>
      <c r="M156" s="7" t="s">
        <v>359</v>
      </c>
    </row>
    <row r="157" spans="1:13" x14ac:dyDescent="0.2">
      <c r="A157" s="16" t="s">
        <v>192</v>
      </c>
      <c r="B157" s="28" t="s">
        <v>513</v>
      </c>
      <c r="C157" s="7" t="s">
        <v>218</v>
      </c>
      <c r="D157" s="113">
        <v>661000</v>
      </c>
      <c r="E157" s="114">
        <v>151369</v>
      </c>
      <c r="F157" s="41">
        <v>6377.9972000000043</v>
      </c>
      <c r="G157" s="44">
        <v>0.22900000000000001</v>
      </c>
      <c r="H157" s="4"/>
      <c r="I157" s="4"/>
      <c r="J157" s="4"/>
      <c r="K157" s="4"/>
      <c r="L157" s="4"/>
      <c r="M157" s="7" t="s">
        <v>359</v>
      </c>
    </row>
    <row r="158" spans="1:13" x14ac:dyDescent="0.2">
      <c r="A158" s="16" t="s">
        <v>193</v>
      </c>
      <c r="B158" s="28" t="s">
        <v>514</v>
      </c>
      <c r="C158" s="7" t="s">
        <v>218</v>
      </c>
      <c r="D158" s="113">
        <v>507000</v>
      </c>
      <c r="E158" s="114">
        <v>116103</v>
      </c>
      <c r="F158" s="41">
        <v>5775.4171999999962</v>
      </c>
      <c r="G158" s="44">
        <v>0.22900000000000001</v>
      </c>
      <c r="H158" s="4"/>
      <c r="I158" s="4"/>
      <c r="J158" s="4"/>
      <c r="K158" s="4"/>
      <c r="L158" s="4"/>
      <c r="M158" s="7" t="s">
        <v>359</v>
      </c>
    </row>
    <row r="159" spans="1:13" x14ac:dyDescent="0.2">
      <c r="A159" s="16" t="s">
        <v>194</v>
      </c>
      <c r="B159" s="28" t="s">
        <v>515</v>
      </c>
      <c r="C159" s="7" t="s">
        <v>218</v>
      </c>
      <c r="D159" s="113">
        <v>2534000</v>
      </c>
      <c r="E159" s="114">
        <v>580286</v>
      </c>
      <c r="F159" s="41">
        <v>13650.807199999997</v>
      </c>
      <c r="G159" s="44">
        <v>0.22900000000000001</v>
      </c>
      <c r="H159" s="4"/>
      <c r="I159" s="4"/>
      <c r="J159" s="4"/>
      <c r="K159" s="4"/>
      <c r="L159" s="4"/>
      <c r="M159" s="7" t="s">
        <v>359</v>
      </c>
    </row>
    <row r="160" spans="1:13" x14ac:dyDescent="0.2">
      <c r="A160" s="16" t="s">
        <v>195</v>
      </c>
      <c r="B160" s="28" t="s">
        <v>516</v>
      </c>
      <c r="C160" s="7" t="s">
        <v>218</v>
      </c>
      <c r="D160" s="113">
        <v>821000</v>
      </c>
      <c r="E160" s="114">
        <v>188009</v>
      </c>
      <c r="F160" s="41">
        <v>7178.077199999997</v>
      </c>
      <c r="G160" s="44">
        <v>0.22900000000000001</v>
      </c>
      <c r="H160" s="4"/>
      <c r="I160" s="4"/>
      <c r="J160" s="4"/>
      <c r="K160" s="4"/>
      <c r="L160" s="4"/>
      <c r="M160" s="7" t="s">
        <v>359</v>
      </c>
    </row>
    <row r="161" spans="1:13" x14ac:dyDescent="0.2">
      <c r="A161" s="16" t="s">
        <v>196</v>
      </c>
      <c r="B161" s="28" t="s">
        <v>517</v>
      </c>
      <c r="C161" s="7" t="s">
        <v>218</v>
      </c>
      <c r="D161" s="113">
        <v>925000</v>
      </c>
      <c r="E161" s="114">
        <v>211825</v>
      </c>
      <c r="F161" s="41">
        <v>7584.9472000000105</v>
      </c>
      <c r="G161" s="44">
        <v>0.22900000000000001</v>
      </c>
      <c r="H161" s="4"/>
      <c r="I161" s="4"/>
      <c r="J161" s="4"/>
      <c r="K161" s="4"/>
      <c r="L161" s="4"/>
      <c r="M161" s="7" t="s">
        <v>359</v>
      </c>
    </row>
    <row r="162" spans="1:13" x14ac:dyDescent="0.2">
      <c r="A162" s="16" t="s">
        <v>197</v>
      </c>
      <c r="B162" s="28" t="s">
        <v>518</v>
      </c>
      <c r="C162" s="7" t="s">
        <v>218</v>
      </c>
      <c r="D162" s="113">
        <v>1149000</v>
      </c>
      <c r="E162" s="114">
        <v>263121</v>
      </c>
      <c r="F162" s="41">
        <v>8461.4472000000187</v>
      </c>
      <c r="G162" s="44">
        <v>0.22900000000000001</v>
      </c>
      <c r="H162" s="4"/>
      <c r="I162" s="4"/>
      <c r="J162" s="4"/>
      <c r="K162" s="4"/>
      <c r="L162" s="4"/>
      <c r="M162" s="7" t="s">
        <v>359</v>
      </c>
    </row>
    <row r="163" spans="1:13" x14ac:dyDescent="0.2">
      <c r="A163" s="16" t="s">
        <v>198</v>
      </c>
      <c r="B163" s="28" t="s">
        <v>519</v>
      </c>
      <c r="C163" s="7" t="s">
        <v>218</v>
      </c>
      <c r="D163" s="113">
        <v>1065000</v>
      </c>
      <c r="E163" s="114">
        <v>243885</v>
      </c>
      <c r="F163" s="41">
        <v>8132.7972</v>
      </c>
      <c r="G163" s="44">
        <v>0.22900000000000001</v>
      </c>
      <c r="H163" s="4"/>
      <c r="I163" s="4"/>
      <c r="J163" s="4"/>
      <c r="K163" s="4"/>
      <c r="L163" s="4"/>
      <c r="M163" s="7" t="s">
        <v>359</v>
      </c>
    </row>
    <row r="164" spans="1:13" x14ac:dyDescent="0.2">
      <c r="A164" s="16" t="s">
        <v>199</v>
      </c>
      <c r="B164" s="28" t="s">
        <v>520</v>
      </c>
      <c r="C164" s="7" t="s">
        <v>218</v>
      </c>
      <c r="D164" s="113">
        <v>811000</v>
      </c>
      <c r="E164" s="114">
        <v>185719</v>
      </c>
      <c r="F164" s="41">
        <v>7138.7472000000071</v>
      </c>
      <c r="G164" s="44">
        <v>0.22900000000000001</v>
      </c>
      <c r="H164" s="4"/>
      <c r="I164" s="4"/>
      <c r="J164" s="4"/>
      <c r="K164" s="4"/>
      <c r="L164" s="4"/>
      <c r="M164" s="7" t="s">
        <v>359</v>
      </c>
    </row>
    <row r="165" spans="1:13" x14ac:dyDescent="0.2">
      <c r="A165" s="16" t="s">
        <v>200</v>
      </c>
      <c r="B165" s="28" t="s">
        <v>521</v>
      </c>
      <c r="C165" s="7" t="s">
        <v>218</v>
      </c>
      <c r="D165" s="113">
        <v>1022000</v>
      </c>
      <c r="E165" s="114">
        <v>234038</v>
      </c>
      <c r="F165" s="41">
        <v>7964.5072000000109</v>
      </c>
      <c r="G165" s="44">
        <v>0.22900000000000001</v>
      </c>
      <c r="H165" s="4"/>
      <c r="I165" s="4"/>
      <c r="J165" s="4"/>
      <c r="K165" s="4"/>
      <c r="L165" s="4"/>
      <c r="M165" s="7" t="s">
        <v>359</v>
      </c>
    </row>
    <row r="166" spans="1:13" x14ac:dyDescent="0.2">
      <c r="A166" s="16" t="s">
        <v>201</v>
      </c>
      <c r="B166" s="28" t="s">
        <v>522</v>
      </c>
      <c r="C166" s="7" t="s">
        <v>218</v>
      </c>
      <c r="D166" s="113">
        <v>734000</v>
      </c>
      <c r="E166" s="114">
        <v>168086</v>
      </c>
      <c r="F166" s="41">
        <v>6837.3372000000018</v>
      </c>
      <c r="G166" s="44">
        <v>0.22900000000000001</v>
      </c>
      <c r="H166" s="4"/>
      <c r="I166" s="4"/>
      <c r="J166" s="4"/>
      <c r="K166" s="4"/>
      <c r="L166" s="4"/>
      <c r="M166" s="7" t="s">
        <v>359</v>
      </c>
    </row>
    <row r="167" spans="1:13" x14ac:dyDescent="0.2">
      <c r="A167" s="16" t="s">
        <v>202</v>
      </c>
      <c r="B167" s="28" t="s">
        <v>523</v>
      </c>
      <c r="C167" s="7" t="s">
        <v>218</v>
      </c>
      <c r="D167" s="113">
        <v>1096000</v>
      </c>
      <c r="E167" s="114">
        <v>250984</v>
      </c>
      <c r="F167" s="41">
        <v>8254.2472000000071</v>
      </c>
      <c r="G167" s="44">
        <v>0.22900000000000001</v>
      </c>
      <c r="H167" s="4"/>
      <c r="I167" s="4"/>
      <c r="J167" s="4"/>
      <c r="K167" s="4"/>
      <c r="L167" s="4"/>
      <c r="M167" s="7" t="s">
        <v>359</v>
      </c>
    </row>
    <row r="168" spans="1:13" ht="28.5" x14ac:dyDescent="0.2">
      <c r="A168" s="16" t="s">
        <v>203</v>
      </c>
      <c r="B168" s="28" t="s">
        <v>524</v>
      </c>
      <c r="C168" s="7" t="s">
        <v>218</v>
      </c>
      <c r="D168" s="113">
        <v>5115000</v>
      </c>
      <c r="E168" s="114">
        <v>1171335</v>
      </c>
      <c r="F168" s="41">
        <v>23848.737200000018</v>
      </c>
      <c r="G168" s="44">
        <v>0.22900000000000001</v>
      </c>
      <c r="H168" s="4"/>
      <c r="I168" s="4"/>
      <c r="J168" s="4"/>
      <c r="K168" s="4"/>
      <c r="L168" s="4"/>
      <c r="M168" s="7" t="s">
        <v>359</v>
      </c>
    </row>
    <row r="169" spans="1:13" x14ac:dyDescent="0.2">
      <c r="A169" s="16" t="s">
        <v>204</v>
      </c>
      <c r="B169" s="28" t="s">
        <v>525</v>
      </c>
      <c r="C169" s="7" t="s">
        <v>218</v>
      </c>
      <c r="D169" s="113">
        <v>887000</v>
      </c>
      <c r="E169" s="114">
        <v>203123</v>
      </c>
      <c r="F169" s="41">
        <v>7436.2772000000105</v>
      </c>
      <c r="G169" s="44">
        <v>0.22900000000000001</v>
      </c>
      <c r="H169" s="4"/>
      <c r="I169" s="4"/>
      <c r="J169" s="4"/>
      <c r="K169" s="4"/>
      <c r="L169" s="4"/>
      <c r="M169" s="7" t="s">
        <v>359</v>
      </c>
    </row>
    <row r="170" spans="1:13" x14ac:dyDescent="0.2">
      <c r="A170" s="16" t="s">
        <v>205</v>
      </c>
      <c r="B170" s="28" t="s">
        <v>526</v>
      </c>
      <c r="C170" s="7" t="s">
        <v>218</v>
      </c>
      <c r="D170" s="113">
        <v>655000</v>
      </c>
      <c r="E170" s="114">
        <v>149995</v>
      </c>
      <c r="F170" s="41">
        <v>6528.3972000000022</v>
      </c>
      <c r="G170" s="44">
        <v>0.22900000000000001</v>
      </c>
      <c r="H170" s="4"/>
      <c r="I170" s="4"/>
      <c r="J170" s="4"/>
      <c r="K170" s="4"/>
      <c r="L170" s="4"/>
      <c r="M170" s="7" t="s">
        <v>359</v>
      </c>
    </row>
    <row r="171" spans="1:13" x14ac:dyDescent="0.2">
      <c r="A171" s="16" t="s">
        <v>206</v>
      </c>
      <c r="B171" s="26" t="s">
        <v>527</v>
      </c>
      <c r="C171" s="7" t="s">
        <v>218</v>
      </c>
      <c r="D171" s="113">
        <v>553000</v>
      </c>
      <c r="E171" s="114">
        <v>126637</v>
      </c>
      <c r="F171" s="41">
        <v>6129.127199999999</v>
      </c>
      <c r="G171" s="44">
        <v>0.22900000000000001</v>
      </c>
      <c r="H171" s="4"/>
      <c r="I171" s="4"/>
      <c r="J171" s="4"/>
      <c r="K171" s="4"/>
      <c r="L171" s="4"/>
      <c r="M171" s="7" t="s">
        <v>359</v>
      </c>
    </row>
    <row r="172" spans="1:13" x14ac:dyDescent="0.2">
      <c r="A172" s="16" t="s">
        <v>208</v>
      </c>
      <c r="B172" s="26" t="s">
        <v>528</v>
      </c>
      <c r="C172" s="7" t="s">
        <v>218</v>
      </c>
      <c r="D172" s="113">
        <v>136000</v>
      </c>
      <c r="E172" s="114">
        <v>31144</v>
      </c>
      <c r="F172" s="41">
        <v>4490.167199999999</v>
      </c>
      <c r="G172" s="44">
        <v>0.22900000000000001</v>
      </c>
      <c r="H172" s="4"/>
      <c r="I172" s="4"/>
      <c r="J172" s="4"/>
      <c r="K172" s="4"/>
      <c r="L172" s="4"/>
      <c r="M172" s="7" t="s">
        <v>359</v>
      </c>
    </row>
    <row r="173" spans="1:13" x14ac:dyDescent="0.2">
      <c r="A173" s="16" t="s">
        <v>209</v>
      </c>
      <c r="B173" s="118" t="s">
        <v>529</v>
      </c>
      <c r="C173" s="7" t="s">
        <v>218</v>
      </c>
      <c r="D173" s="114">
        <v>4525000</v>
      </c>
      <c r="E173" s="114">
        <v>1280574.9999999998</v>
      </c>
      <c r="F173" s="41">
        <v>21701.200000000015</v>
      </c>
      <c r="G173" s="44">
        <v>0.22900000000000001</v>
      </c>
      <c r="H173" s="4"/>
      <c r="I173" s="4"/>
      <c r="J173" s="4"/>
      <c r="K173" s="4"/>
      <c r="L173" s="4"/>
      <c r="M173" s="7" t="s">
        <v>359</v>
      </c>
    </row>
    <row r="174" spans="1:13" x14ac:dyDescent="0.2">
      <c r="A174" s="4"/>
      <c r="B174" s="7"/>
      <c r="C174" s="5"/>
      <c r="D174" s="5"/>
      <c r="E174" s="5"/>
      <c r="F174" s="5"/>
      <c r="G174" s="5"/>
      <c r="H174" s="4"/>
      <c r="I174" s="4"/>
      <c r="J174" s="4"/>
      <c r="K174" s="4"/>
      <c r="L174" s="4"/>
      <c r="M174" s="7"/>
    </row>
    <row r="175" spans="1:13" x14ac:dyDescent="0.2">
      <c r="A175" s="116" t="s">
        <v>210</v>
      </c>
      <c r="B175" s="37" t="s">
        <v>489</v>
      </c>
      <c r="C175" s="7" t="s">
        <v>223</v>
      </c>
      <c r="D175" s="58">
        <v>1037000</v>
      </c>
      <c r="E175" s="117">
        <v>413763</v>
      </c>
      <c r="F175" s="41">
        <v>15768.052500000007</v>
      </c>
      <c r="G175" s="44">
        <v>0.39900000000000002</v>
      </c>
      <c r="H175" s="4"/>
      <c r="I175" s="4"/>
      <c r="J175" s="4"/>
      <c r="K175" s="4"/>
      <c r="L175" s="4"/>
      <c r="M175" s="7" t="s">
        <v>359</v>
      </c>
    </row>
    <row r="176" spans="1:13" x14ac:dyDescent="0.2">
      <c r="A176" s="116" t="s">
        <v>211</v>
      </c>
      <c r="B176" s="42" t="s">
        <v>490</v>
      </c>
      <c r="C176" s="7" t="s">
        <v>223</v>
      </c>
      <c r="D176" s="107">
        <v>1607000</v>
      </c>
      <c r="E176" s="117">
        <v>641193</v>
      </c>
      <c r="F176" s="41">
        <v>17708.912500000002</v>
      </c>
      <c r="G176" s="44">
        <v>0.39900000000000002</v>
      </c>
      <c r="H176" s="4"/>
      <c r="I176" s="4"/>
      <c r="J176" s="4"/>
      <c r="K176" s="4"/>
      <c r="L176" s="4"/>
      <c r="M176" s="7" t="s">
        <v>359</v>
      </c>
    </row>
    <row r="177" spans="1:13" x14ac:dyDescent="0.2">
      <c r="A177" s="116" t="s">
        <v>212</v>
      </c>
      <c r="B177" s="42" t="s">
        <v>491</v>
      </c>
      <c r="C177" s="7" t="s">
        <v>223</v>
      </c>
      <c r="D177" s="107">
        <v>1349000</v>
      </c>
      <c r="E177" s="117">
        <v>538251</v>
      </c>
      <c r="F177" s="41">
        <v>16830.892500000005</v>
      </c>
      <c r="G177" s="44">
        <v>0.39900000000000002</v>
      </c>
      <c r="H177" s="4"/>
      <c r="I177" s="4"/>
      <c r="J177" s="4"/>
      <c r="K177" s="4"/>
      <c r="L177" s="4"/>
      <c r="M177" s="7" t="s">
        <v>359</v>
      </c>
    </row>
    <row r="178" spans="1:13" x14ac:dyDescent="0.2">
      <c r="A178" s="116" t="s">
        <v>213</v>
      </c>
      <c r="B178" s="42" t="s">
        <v>492</v>
      </c>
      <c r="C178" s="7" t="s">
        <v>223</v>
      </c>
      <c r="D178" s="107">
        <v>1069000</v>
      </c>
      <c r="E178" s="117">
        <v>426531</v>
      </c>
      <c r="F178" s="41">
        <v>15877.862500000005</v>
      </c>
      <c r="G178" s="44">
        <v>0.39900000000000002</v>
      </c>
      <c r="H178" s="4"/>
      <c r="I178" s="4"/>
      <c r="J178" s="4"/>
      <c r="K178" s="4"/>
      <c r="L178" s="4"/>
      <c r="M178" s="7" t="s">
        <v>359</v>
      </c>
    </row>
    <row r="179" spans="1:13" x14ac:dyDescent="0.2">
      <c r="A179" s="116" t="s">
        <v>214</v>
      </c>
      <c r="B179" s="42" t="s">
        <v>493</v>
      </c>
      <c r="C179" s="7" t="s">
        <v>223</v>
      </c>
      <c r="D179" s="107">
        <v>422000</v>
      </c>
      <c r="E179" s="117">
        <v>168378</v>
      </c>
      <c r="F179" s="41">
        <v>13675.832500000015</v>
      </c>
      <c r="G179" s="44">
        <v>0.39900000000000002</v>
      </c>
      <c r="H179" s="4"/>
      <c r="I179" s="4"/>
      <c r="J179" s="4"/>
      <c r="K179" s="4"/>
      <c r="L179" s="4"/>
      <c r="M179" s="7" t="s">
        <v>359</v>
      </c>
    </row>
    <row r="180" spans="1:13" x14ac:dyDescent="0.2">
      <c r="A180" s="116" t="s">
        <v>215</v>
      </c>
      <c r="B180" s="42" t="s">
        <v>494</v>
      </c>
      <c r="C180" s="7" t="s">
        <v>223</v>
      </c>
      <c r="D180" s="107">
        <v>822000</v>
      </c>
      <c r="E180" s="117">
        <v>327978</v>
      </c>
      <c r="F180" s="41">
        <v>15037.262500000003</v>
      </c>
      <c r="G180" s="44">
        <v>0.39900000000000002</v>
      </c>
      <c r="H180" s="4"/>
      <c r="I180" s="4"/>
      <c r="J180" s="4"/>
      <c r="K180" s="4"/>
      <c r="L180" s="4"/>
      <c r="M180" s="7" t="s">
        <v>359</v>
      </c>
    </row>
    <row r="181" spans="1:13" x14ac:dyDescent="0.2">
      <c r="A181" s="116" t="s">
        <v>216</v>
      </c>
      <c r="B181" s="42" t="s">
        <v>495</v>
      </c>
      <c r="C181" s="7" t="s">
        <v>223</v>
      </c>
      <c r="D181" s="107">
        <v>874000</v>
      </c>
      <c r="E181" s="117">
        <v>348726</v>
      </c>
      <c r="F181" s="41">
        <v>15214.212500000009</v>
      </c>
      <c r="G181" s="44">
        <v>0.39900000000000002</v>
      </c>
      <c r="H181" s="4"/>
      <c r="I181" s="4"/>
      <c r="J181" s="4"/>
      <c r="K181" s="4"/>
      <c r="L181" s="4"/>
      <c r="M181" s="7" t="s">
        <v>359</v>
      </c>
    </row>
    <row r="182" spans="1:13" x14ac:dyDescent="0.2">
      <c r="A182" s="116" t="s">
        <v>217</v>
      </c>
      <c r="B182" s="4" t="s">
        <v>496</v>
      </c>
      <c r="C182" s="7" t="s">
        <v>223</v>
      </c>
      <c r="D182" s="107">
        <v>1169000</v>
      </c>
      <c r="E182" s="117">
        <v>466431</v>
      </c>
      <c r="F182" s="41">
        <v>16218.262500000008</v>
      </c>
      <c r="G182" s="44">
        <v>0.39900000000000002</v>
      </c>
      <c r="H182" s="4"/>
      <c r="I182" s="4"/>
      <c r="J182" s="4"/>
      <c r="K182" s="4"/>
      <c r="L182" s="4"/>
      <c r="M182" s="7" t="s">
        <v>359</v>
      </c>
    </row>
    <row r="183" spans="1:13" x14ac:dyDescent="0.2">
      <c r="A183" s="116" t="s">
        <v>219</v>
      </c>
      <c r="B183" s="42" t="s">
        <v>497</v>
      </c>
      <c r="C183" s="7" t="s">
        <v>223</v>
      </c>
      <c r="D183" s="107">
        <v>2297000</v>
      </c>
      <c r="E183" s="117">
        <v>916503</v>
      </c>
      <c r="F183" s="41">
        <v>20057.452500000014</v>
      </c>
      <c r="G183" s="44">
        <v>0.39900000000000002</v>
      </c>
      <c r="H183" s="4"/>
      <c r="I183" s="4"/>
      <c r="J183" s="4"/>
      <c r="K183" s="4"/>
      <c r="L183" s="4"/>
      <c r="M183" s="7" t="s">
        <v>359</v>
      </c>
    </row>
    <row r="184" spans="1:13" x14ac:dyDescent="0.2">
      <c r="A184" s="116" t="s">
        <v>220</v>
      </c>
      <c r="B184" s="4" t="s">
        <v>500</v>
      </c>
      <c r="C184" s="7" t="s">
        <v>223</v>
      </c>
      <c r="D184" s="107">
        <v>1030000</v>
      </c>
      <c r="E184" s="117">
        <v>410970</v>
      </c>
      <c r="F184" s="41">
        <v>15744.572500000015</v>
      </c>
      <c r="G184" s="44">
        <v>0.39900000000000002</v>
      </c>
      <c r="H184" s="4"/>
      <c r="I184" s="4"/>
      <c r="J184" s="4"/>
      <c r="K184" s="4"/>
      <c r="L184" s="4"/>
      <c r="M184" s="7" t="s">
        <v>359</v>
      </c>
    </row>
    <row r="185" spans="1:13" x14ac:dyDescent="0.2">
      <c r="A185" s="116" t="s">
        <v>221</v>
      </c>
      <c r="B185" s="42" t="s">
        <v>498</v>
      </c>
      <c r="C185" s="7" t="s">
        <v>223</v>
      </c>
      <c r="D185" s="107">
        <v>649000</v>
      </c>
      <c r="E185" s="117">
        <v>258951</v>
      </c>
      <c r="F185" s="41">
        <v>14448.3925</v>
      </c>
      <c r="G185" s="44">
        <v>0.39900000000000002</v>
      </c>
      <c r="H185" s="4"/>
      <c r="I185" s="4"/>
      <c r="J185" s="4"/>
      <c r="K185" s="4"/>
      <c r="L185" s="4"/>
      <c r="M185" s="7" t="s">
        <v>359</v>
      </c>
    </row>
    <row r="186" spans="1:13" x14ac:dyDescent="0.2">
      <c r="A186" s="16" t="s">
        <v>222</v>
      </c>
      <c r="B186" s="115" t="s">
        <v>499</v>
      </c>
      <c r="C186" s="7" t="s">
        <v>223</v>
      </c>
      <c r="D186" s="107">
        <v>1372000</v>
      </c>
      <c r="E186" s="117">
        <v>547428</v>
      </c>
      <c r="F186" s="41">
        <v>16905.560833333337</v>
      </c>
      <c r="G186" s="44">
        <v>0.39900000000000002</v>
      </c>
      <c r="H186" s="4"/>
      <c r="I186" s="4"/>
      <c r="J186" s="4"/>
      <c r="K186" s="4"/>
      <c r="L186" s="4"/>
      <c r="M186" s="7"/>
    </row>
    <row r="187" spans="1:13" x14ac:dyDescent="0.2">
      <c r="A187" s="29"/>
      <c r="B187" s="115"/>
      <c r="C187" s="5"/>
      <c r="D187" s="5"/>
      <c r="E187" s="5"/>
      <c r="F187" s="5"/>
      <c r="G187" s="5"/>
      <c r="H187" s="4"/>
      <c r="I187" s="4"/>
      <c r="J187" s="4"/>
      <c r="K187" s="4"/>
      <c r="L187" s="4"/>
      <c r="M187" s="7"/>
    </row>
    <row r="188" spans="1:13" x14ac:dyDescent="0.2">
      <c r="A188" s="16" t="s">
        <v>224</v>
      </c>
      <c r="B188" s="9" t="s">
        <v>225</v>
      </c>
      <c r="C188" s="7" t="s">
        <v>226</v>
      </c>
      <c r="D188" s="46">
        <v>960881.05</v>
      </c>
      <c r="E188" s="60">
        <v>256555.24</v>
      </c>
      <c r="F188" s="48">
        <v>54106.136666666862</v>
      </c>
      <c r="G188" s="44">
        <v>0.26700000000000002</v>
      </c>
      <c r="H188" s="4"/>
      <c r="I188" s="4"/>
      <c r="J188" s="4"/>
      <c r="K188" s="4"/>
      <c r="L188" s="4"/>
      <c r="M188" s="7" t="s">
        <v>359</v>
      </c>
    </row>
    <row r="189" spans="1:13" x14ac:dyDescent="0.2">
      <c r="A189" s="16" t="s">
        <v>227</v>
      </c>
      <c r="B189" s="9" t="s">
        <v>228</v>
      </c>
      <c r="C189" s="7" t="s">
        <v>226</v>
      </c>
      <c r="D189" s="46">
        <v>1729585.9</v>
      </c>
      <c r="E189" s="60">
        <v>461799.44</v>
      </c>
      <c r="F189" s="48">
        <v>69326.254666666457</v>
      </c>
      <c r="G189" s="44">
        <v>0.26700000000000002</v>
      </c>
      <c r="H189" s="4"/>
      <c r="I189" s="4"/>
      <c r="J189" s="4"/>
      <c r="K189" s="4"/>
      <c r="L189" s="4"/>
      <c r="M189" s="7" t="s">
        <v>359</v>
      </c>
    </row>
    <row r="190" spans="1:13" x14ac:dyDescent="0.2">
      <c r="A190" s="16" t="s">
        <v>229</v>
      </c>
      <c r="B190" s="9" t="s">
        <v>230</v>
      </c>
      <c r="C190" s="7" t="s">
        <v>226</v>
      </c>
      <c r="D190" s="46">
        <v>4700000</v>
      </c>
      <c r="E190" s="60">
        <v>1254900</v>
      </c>
      <c r="F190" s="48">
        <v>103442.11666666728</v>
      </c>
      <c r="G190" s="44">
        <v>0.26700000000000002</v>
      </c>
      <c r="H190" s="4"/>
      <c r="I190" s="4"/>
      <c r="J190" s="4"/>
      <c r="K190" s="4"/>
      <c r="L190" s="4"/>
      <c r="M190" s="7" t="s">
        <v>359</v>
      </c>
    </row>
    <row r="191" spans="1:13" x14ac:dyDescent="0.2">
      <c r="A191" s="16" t="s">
        <v>231</v>
      </c>
      <c r="B191" s="31" t="s">
        <v>235</v>
      </c>
      <c r="C191" s="7" t="s">
        <v>226</v>
      </c>
      <c r="D191" s="61">
        <v>8290572</v>
      </c>
      <c r="E191" s="56">
        <v>2213582.7200000002</v>
      </c>
      <c r="F191" s="63">
        <v>198927.1866666667</v>
      </c>
      <c r="G191" s="44">
        <v>0.26700000000000002</v>
      </c>
      <c r="H191" s="4"/>
      <c r="I191" s="4"/>
      <c r="J191" s="4"/>
      <c r="K191" s="4"/>
      <c r="L191" s="4"/>
      <c r="M191" s="7" t="s">
        <v>359</v>
      </c>
    </row>
    <row r="192" spans="1:13" x14ac:dyDescent="0.2">
      <c r="A192" s="16" t="s">
        <v>232</v>
      </c>
      <c r="B192" s="30" t="s">
        <v>237</v>
      </c>
      <c r="C192" s="7" t="s">
        <v>226</v>
      </c>
      <c r="D192" s="61">
        <v>3190540</v>
      </c>
      <c r="E192" s="56">
        <v>851874.18</v>
      </c>
      <c r="F192" s="48">
        <v>98030.576666666369</v>
      </c>
      <c r="G192" s="44">
        <v>0.26700000000000002</v>
      </c>
      <c r="H192" s="4"/>
      <c r="I192" s="4"/>
      <c r="J192" s="4"/>
      <c r="K192" s="4"/>
      <c r="L192" s="4"/>
      <c r="M192" s="7" t="s">
        <v>359</v>
      </c>
    </row>
    <row r="193" spans="1:13" x14ac:dyDescent="0.2">
      <c r="A193" s="16" t="s">
        <v>233</v>
      </c>
      <c r="B193" s="30" t="s">
        <v>239</v>
      </c>
      <c r="C193" s="7" t="s">
        <v>226</v>
      </c>
      <c r="D193" s="61">
        <v>10853139</v>
      </c>
      <c r="E193" s="56">
        <v>2897788.11</v>
      </c>
      <c r="F193" s="48">
        <v>248829.97666666697</v>
      </c>
      <c r="G193" s="44">
        <v>0.26700000000000002</v>
      </c>
      <c r="H193" s="4"/>
      <c r="I193" s="4"/>
      <c r="J193" s="4"/>
      <c r="K193" s="4"/>
      <c r="L193" s="4"/>
      <c r="M193" s="7" t="s">
        <v>359</v>
      </c>
    </row>
    <row r="194" spans="1:13" x14ac:dyDescent="0.2">
      <c r="A194" s="32"/>
      <c r="B194" s="7"/>
      <c r="C194" s="5"/>
      <c r="D194" s="5"/>
      <c r="E194" s="5"/>
      <c r="F194" s="5"/>
      <c r="G194" s="5"/>
      <c r="H194" s="4"/>
      <c r="I194" s="4"/>
      <c r="J194" s="4"/>
      <c r="K194" s="4"/>
      <c r="L194" s="4"/>
      <c r="M194" s="7"/>
    </row>
    <row r="195" spans="1:13" x14ac:dyDescent="0.2">
      <c r="A195" s="16" t="s">
        <v>234</v>
      </c>
      <c r="B195" s="5" t="s">
        <v>241</v>
      </c>
      <c r="C195" s="7" t="s">
        <v>242</v>
      </c>
      <c r="D195" s="46">
        <v>40458.14</v>
      </c>
      <c r="E195" s="41">
        <v>14160.35</v>
      </c>
      <c r="F195" s="48">
        <v>1743.66</v>
      </c>
      <c r="G195" s="44">
        <v>0.28299999999999997</v>
      </c>
      <c r="H195" s="4"/>
      <c r="I195" s="4"/>
      <c r="J195" s="4"/>
      <c r="K195" s="4"/>
      <c r="L195" s="4"/>
      <c r="M195" s="7" t="s">
        <v>359</v>
      </c>
    </row>
    <row r="196" spans="1:13" ht="15" x14ac:dyDescent="0.25">
      <c r="A196" s="33"/>
      <c r="B196" s="7"/>
      <c r="C196" s="5"/>
      <c r="D196" s="5"/>
      <c r="E196" s="5"/>
      <c r="F196" s="5"/>
      <c r="G196" s="5"/>
      <c r="H196" s="4"/>
      <c r="I196" s="4"/>
      <c r="J196" s="4"/>
      <c r="K196" s="4"/>
      <c r="L196" s="4"/>
      <c r="M196" s="7"/>
    </row>
    <row r="197" spans="1:13" x14ac:dyDescent="0.2">
      <c r="A197" s="34" t="s">
        <v>236</v>
      </c>
      <c r="B197" s="35" t="s">
        <v>244</v>
      </c>
      <c r="C197" s="7" t="s">
        <v>245</v>
      </c>
      <c r="D197" s="60">
        <v>999843.75</v>
      </c>
      <c r="E197" s="46">
        <v>999843.75</v>
      </c>
      <c r="F197" s="41">
        <v>85878.915000000008</v>
      </c>
      <c r="G197" s="49">
        <v>1</v>
      </c>
      <c r="H197" s="4"/>
      <c r="I197" s="4"/>
      <c r="J197" s="4"/>
      <c r="K197" s="4"/>
      <c r="L197" s="4"/>
      <c r="M197" s="7" t="s">
        <v>359</v>
      </c>
    </row>
    <row r="198" spans="1:13" x14ac:dyDescent="0.2">
      <c r="A198" s="34" t="s">
        <v>238</v>
      </c>
      <c r="B198" s="11" t="s">
        <v>247</v>
      </c>
      <c r="C198" s="7" t="s">
        <v>245</v>
      </c>
      <c r="D198" s="46">
        <v>423773.43</v>
      </c>
      <c r="E198" s="46">
        <v>34495.160000000003</v>
      </c>
      <c r="F198" s="41">
        <v>30451.024999999983</v>
      </c>
      <c r="G198" s="43">
        <v>8.14E-2</v>
      </c>
      <c r="H198" s="4"/>
      <c r="I198" s="4"/>
      <c r="J198" s="4"/>
      <c r="K198" s="4"/>
      <c r="L198" s="4"/>
      <c r="M198" s="7" t="s">
        <v>359</v>
      </c>
    </row>
    <row r="199" spans="1:13" x14ac:dyDescent="0.2">
      <c r="A199" s="34" t="s">
        <v>240</v>
      </c>
      <c r="B199" s="11" t="s">
        <v>249</v>
      </c>
      <c r="C199" s="7" t="s">
        <v>245</v>
      </c>
      <c r="D199" s="46">
        <v>201796.87</v>
      </c>
      <c r="E199" s="46">
        <v>16426.27</v>
      </c>
      <c r="F199" s="41">
        <v>29285.934999999983</v>
      </c>
      <c r="G199" s="43">
        <v>8.14E-2</v>
      </c>
      <c r="H199" s="4"/>
      <c r="I199" s="4"/>
      <c r="J199" s="4"/>
      <c r="K199" s="4"/>
      <c r="L199" s="4"/>
      <c r="M199" s="7" t="s">
        <v>359</v>
      </c>
    </row>
    <row r="200" spans="1:13" x14ac:dyDescent="0.2">
      <c r="A200" s="34" t="s">
        <v>243</v>
      </c>
      <c r="B200" s="11" t="s">
        <v>253</v>
      </c>
      <c r="C200" s="7" t="s">
        <v>245</v>
      </c>
      <c r="D200" s="46">
        <v>224218.75</v>
      </c>
      <c r="E200" s="46">
        <v>224218.75</v>
      </c>
      <c r="F200" s="41">
        <v>40188.794999999998</v>
      </c>
      <c r="G200" s="49">
        <v>1</v>
      </c>
      <c r="H200" s="4"/>
      <c r="I200" s="4"/>
      <c r="J200" s="4"/>
      <c r="K200" s="4"/>
      <c r="L200" s="4"/>
      <c r="M200" s="7" t="s">
        <v>359</v>
      </c>
    </row>
    <row r="201" spans="1:13" ht="15" x14ac:dyDescent="0.25">
      <c r="A201" s="33"/>
      <c r="B201" s="7"/>
      <c r="C201" s="5"/>
      <c r="D201" s="5"/>
      <c r="E201" s="5"/>
      <c r="F201" s="5"/>
      <c r="G201" s="5"/>
      <c r="H201" s="4"/>
      <c r="I201" s="4"/>
      <c r="J201" s="4"/>
      <c r="K201" s="4"/>
      <c r="L201" s="4"/>
      <c r="M201" s="7"/>
    </row>
    <row r="202" spans="1:13" x14ac:dyDescent="0.2">
      <c r="A202" s="16" t="s">
        <v>246</v>
      </c>
      <c r="B202" s="11" t="s">
        <v>254</v>
      </c>
      <c r="C202" s="7" t="s">
        <v>255</v>
      </c>
      <c r="D202" s="46">
        <v>118963.73</v>
      </c>
      <c r="E202" s="41">
        <v>17844.560000000001</v>
      </c>
      <c r="F202" s="48">
        <v>24.95</v>
      </c>
      <c r="G202" s="49">
        <v>0.15</v>
      </c>
      <c r="H202" s="4"/>
      <c r="I202" s="4"/>
      <c r="J202" s="4"/>
      <c r="K202" s="4"/>
      <c r="L202" s="4"/>
      <c r="M202" s="7" t="s">
        <v>359</v>
      </c>
    </row>
    <row r="203" spans="1:13" x14ac:dyDescent="0.2">
      <c r="A203" s="16" t="s">
        <v>248</v>
      </c>
      <c r="B203" s="11" t="s">
        <v>257</v>
      </c>
      <c r="C203" s="7" t="s">
        <v>255</v>
      </c>
      <c r="D203" s="46">
        <v>1320497.3999999999</v>
      </c>
      <c r="E203" s="41">
        <v>1320497.3999999999</v>
      </c>
      <c r="F203" s="48">
        <v>3083.06</v>
      </c>
      <c r="G203" s="49">
        <v>1</v>
      </c>
      <c r="H203" s="4"/>
      <c r="I203" s="4"/>
      <c r="J203" s="4"/>
      <c r="K203" s="4"/>
      <c r="L203" s="4"/>
      <c r="M203" s="7" t="s">
        <v>359</v>
      </c>
    </row>
    <row r="204" spans="1:13" ht="28.5" x14ac:dyDescent="0.2">
      <c r="A204" s="16" t="s">
        <v>250</v>
      </c>
      <c r="B204" s="11" t="s">
        <v>259</v>
      </c>
      <c r="C204" s="7" t="s">
        <v>255</v>
      </c>
      <c r="D204" s="46">
        <v>178445.59</v>
      </c>
      <c r="E204" s="41">
        <v>178445.59</v>
      </c>
      <c r="F204" s="48">
        <v>401.98</v>
      </c>
      <c r="G204" s="49">
        <v>1</v>
      </c>
      <c r="H204" s="4"/>
      <c r="I204" s="4"/>
      <c r="J204" s="4"/>
      <c r="K204" s="4"/>
      <c r="L204" s="4"/>
      <c r="M204" s="7" t="s">
        <v>359</v>
      </c>
    </row>
    <row r="205" spans="1:13" x14ac:dyDescent="0.2">
      <c r="A205" s="16" t="s">
        <v>251</v>
      </c>
      <c r="B205" s="11" t="s">
        <v>261</v>
      </c>
      <c r="C205" s="7" t="s">
        <v>255</v>
      </c>
      <c r="D205" s="46">
        <v>118963.73</v>
      </c>
      <c r="E205" s="41">
        <v>118963.73</v>
      </c>
      <c r="F205" s="48">
        <v>262.31</v>
      </c>
      <c r="G205" s="49">
        <v>1</v>
      </c>
      <c r="H205" s="4"/>
      <c r="I205" s="4"/>
      <c r="J205" s="4"/>
      <c r="K205" s="4"/>
      <c r="L205" s="4"/>
      <c r="M205" s="7" t="s">
        <v>359</v>
      </c>
    </row>
    <row r="206" spans="1:13" x14ac:dyDescent="0.2">
      <c r="A206" s="36"/>
      <c r="B206" s="7"/>
      <c r="C206" s="5"/>
      <c r="D206" s="5"/>
      <c r="E206" s="5"/>
      <c r="F206" s="5"/>
      <c r="G206" s="5"/>
      <c r="H206" s="4"/>
      <c r="I206" s="4"/>
      <c r="J206" s="4"/>
      <c r="K206" s="4"/>
      <c r="L206" s="4"/>
      <c r="M206" s="7"/>
    </row>
    <row r="207" spans="1:13" ht="28.5" x14ac:dyDescent="0.2">
      <c r="A207" s="16" t="s">
        <v>252</v>
      </c>
      <c r="B207" s="35" t="s">
        <v>263</v>
      </c>
      <c r="C207" s="7" t="s">
        <v>356</v>
      </c>
      <c r="D207" s="60">
        <v>234026.6</v>
      </c>
      <c r="E207" s="46">
        <v>234026.6</v>
      </c>
      <c r="F207" s="64">
        <v>38969.289999999994</v>
      </c>
      <c r="G207" s="49">
        <v>1</v>
      </c>
      <c r="H207" s="4"/>
      <c r="I207" s="4"/>
      <c r="J207" s="4"/>
      <c r="K207" s="4"/>
      <c r="L207" s="4"/>
      <c r="M207" s="7" t="s">
        <v>359</v>
      </c>
    </row>
    <row r="208" spans="1:13" ht="28.5" x14ac:dyDescent="0.2">
      <c r="A208" s="16" t="s">
        <v>501</v>
      </c>
      <c r="B208" s="35" t="s">
        <v>266</v>
      </c>
      <c r="C208" s="7" t="s">
        <v>356</v>
      </c>
      <c r="D208" s="60">
        <v>324036.8</v>
      </c>
      <c r="E208" s="46">
        <v>324036.8</v>
      </c>
      <c r="F208" s="64">
        <v>53294.229999999996</v>
      </c>
      <c r="G208" s="49">
        <v>1</v>
      </c>
      <c r="H208" s="4"/>
      <c r="I208" s="4"/>
      <c r="J208" s="4"/>
      <c r="K208" s="4"/>
      <c r="L208" s="4"/>
      <c r="M208" s="7" t="s">
        <v>359</v>
      </c>
    </row>
    <row r="209" spans="1:13" x14ac:dyDescent="0.2">
      <c r="A209" s="16" t="s">
        <v>256</v>
      </c>
      <c r="B209" s="35" t="s">
        <v>268</v>
      </c>
      <c r="C209" s="7" t="s">
        <v>356</v>
      </c>
      <c r="D209" s="60">
        <v>98104.39</v>
      </c>
      <c r="E209" s="46">
        <v>98104.39</v>
      </c>
      <c r="F209" s="64">
        <v>17520.63</v>
      </c>
      <c r="G209" s="49">
        <v>1</v>
      </c>
      <c r="H209" s="4"/>
      <c r="I209" s="4"/>
      <c r="J209" s="4"/>
      <c r="K209" s="4"/>
      <c r="L209" s="4"/>
      <c r="M209" s="7" t="s">
        <v>359</v>
      </c>
    </row>
    <row r="210" spans="1:13" x14ac:dyDescent="0.2">
      <c r="A210" s="16" t="s">
        <v>258</v>
      </c>
      <c r="B210" s="35" t="s">
        <v>270</v>
      </c>
      <c r="C210" s="7" t="s">
        <v>356</v>
      </c>
      <c r="D210" s="60">
        <v>407133.97</v>
      </c>
      <c r="E210" s="46">
        <v>407133.97</v>
      </c>
      <c r="F210" s="64">
        <v>66422.83</v>
      </c>
      <c r="G210" s="49">
        <v>1</v>
      </c>
      <c r="H210" s="4"/>
      <c r="I210" s="4"/>
      <c r="J210" s="4"/>
      <c r="K210" s="4"/>
      <c r="L210" s="4"/>
      <c r="M210" s="7" t="s">
        <v>359</v>
      </c>
    </row>
    <row r="211" spans="1:13" x14ac:dyDescent="0.2">
      <c r="A211" s="16" t="s">
        <v>260</v>
      </c>
      <c r="B211" s="35" t="s">
        <v>272</v>
      </c>
      <c r="C211" s="7" t="s">
        <v>356</v>
      </c>
      <c r="D211" s="60">
        <v>420301.86</v>
      </c>
      <c r="E211" s="46">
        <v>420301.86</v>
      </c>
      <c r="F211" s="64">
        <v>68506.600000000006</v>
      </c>
      <c r="G211" s="49">
        <v>1</v>
      </c>
      <c r="H211" s="4"/>
      <c r="I211" s="4"/>
      <c r="J211" s="4"/>
      <c r="K211" s="4"/>
      <c r="L211" s="4"/>
      <c r="M211" s="7" t="s">
        <v>359</v>
      </c>
    </row>
    <row r="212" spans="1:13" x14ac:dyDescent="0.2">
      <c r="A212" s="16" t="s">
        <v>262</v>
      </c>
      <c r="B212" s="35" t="s">
        <v>274</v>
      </c>
      <c r="C212" s="7" t="s">
        <v>356</v>
      </c>
      <c r="D212" s="60">
        <v>696490.67</v>
      </c>
      <c r="E212" s="46">
        <v>696490.67</v>
      </c>
      <c r="F212" s="64">
        <v>112212.39</v>
      </c>
      <c r="G212" s="49">
        <v>1</v>
      </c>
      <c r="H212" s="4"/>
      <c r="I212" s="4"/>
      <c r="J212" s="4"/>
      <c r="K212" s="4"/>
      <c r="L212" s="4"/>
      <c r="M212" s="7" t="s">
        <v>359</v>
      </c>
    </row>
    <row r="213" spans="1:13" x14ac:dyDescent="0.2">
      <c r="A213" s="16" t="s">
        <v>265</v>
      </c>
      <c r="B213" s="35" t="s">
        <v>276</v>
      </c>
      <c r="C213" s="7" t="s">
        <v>356</v>
      </c>
      <c r="D213" s="60">
        <v>702079.28</v>
      </c>
      <c r="E213" s="46">
        <v>702079.28</v>
      </c>
      <c r="F213" s="64">
        <v>114224.81</v>
      </c>
      <c r="G213" s="49">
        <v>1</v>
      </c>
      <c r="H213" s="4"/>
      <c r="I213" s="4"/>
      <c r="J213" s="4"/>
      <c r="K213" s="4"/>
      <c r="L213" s="4"/>
      <c r="M213" s="7" t="s">
        <v>359</v>
      </c>
    </row>
    <row r="214" spans="1:13" x14ac:dyDescent="0.2">
      <c r="A214" s="35"/>
      <c r="B214" s="7"/>
      <c r="C214" s="7"/>
      <c r="D214" s="7"/>
      <c r="E214" s="7"/>
      <c r="F214" s="7"/>
      <c r="G214" s="7"/>
      <c r="H214" s="4"/>
      <c r="I214" s="4"/>
      <c r="J214" s="4"/>
      <c r="K214" s="4"/>
      <c r="L214" s="4"/>
      <c r="M214" s="7"/>
    </row>
    <row r="215" spans="1:13" x14ac:dyDescent="0.2">
      <c r="A215" s="16" t="s">
        <v>267</v>
      </c>
      <c r="B215" s="35" t="s">
        <v>278</v>
      </c>
      <c r="C215" s="7" t="s">
        <v>357</v>
      </c>
      <c r="D215" s="60">
        <v>30000</v>
      </c>
      <c r="E215" s="41">
        <v>12000</v>
      </c>
      <c r="F215" s="45">
        <v>48.79</v>
      </c>
      <c r="G215" s="49">
        <v>0.4</v>
      </c>
      <c r="H215" s="4"/>
      <c r="I215" s="4"/>
      <c r="J215" s="4"/>
      <c r="K215" s="4"/>
      <c r="L215" s="4"/>
      <c r="M215" s="7" t="s">
        <v>359</v>
      </c>
    </row>
    <row r="216" spans="1:13" x14ac:dyDescent="0.2">
      <c r="A216" s="35"/>
      <c r="B216" s="7"/>
      <c r="C216" s="7"/>
      <c r="D216" s="7"/>
      <c r="E216" s="7"/>
      <c r="F216" s="7"/>
      <c r="G216" s="7"/>
      <c r="H216" s="4"/>
      <c r="I216" s="4"/>
      <c r="J216" s="4"/>
      <c r="K216" s="4"/>
      <c r="L216" s="4"/>
      <c r="M216" s="7"/>
    </row>
    <row r="217" spans="1:13" x14ac:dyDescent="0.2">
      <c r="A217" s="16" t="s">
        <v>269</v>
      </c>
      <c r="B217" s="37" t="s">
        <v>280</v>
      </c>
      <c r="C217" s="7" t="s">
        <v>264</v>
      </c>
      <c r="D217" s="65">
        <v>6681678</v>
      </c>
      <c r="E217" s="41">
        <v>3274022.22</v>
      </c>
      <c r="F217" s="48">
        <v>5658.85</v>
      </c>
      <c r="G217" s="49">
        <v>0.49</v>
      </c>
      <c r="H217" s="4"/>
      <c r="I217" s="4"/>
      <c r="J217" s="4"/>
      <c r="K217" s="4"/>
      <c r="L217" s="4"/>
      <c r="M217" s="7" t="s">
        <v>359</v>
      </c>
    </row>
    <row r="218" spans="1:13" x14ac:dyDescent="0.2">
      <c r="A218" s="16" t="s">
        <v>271</v>
      </c>
      <c r="B218" s="9" t="s">
        <v>282</v>
      </c>
      <c r="C218" s="7" t="s">
        <v>264</v>
      </c>
      <c r="D218" s="66">
        <v>100000</v>
      </c>
      <c r="E218" s="41">
        <v>49000</v>
      </c>
      <c r="F218" s="48">
        <v>84.7</v>
      </c>
      <c r="G218" s="49">
        <v>0.49</v>
      </c>
      <c r="H218" s="4"/>
      <c r="I218" s="4"/>
      <c r="J218" s="4"/>
      <c r="K218" s="4"/>
      <c r="L218" s="4"/>
      <c r="M218" s="7" t="s">
        <v>359</v>
      </c>
    </row>
    <row r="219" spans="1:13" x14ac:dyDescent="0.2">
      <c r="A219" s="16" t="s">
        <v>273</v>
      </c>
      <c r="B219" s="37" t="s">
        <v>284</v>
      </c>
      <c r="C219" s="7" t="s">
        <v>264</v>
      </c>
      <c r="D219" s="65">
        <v>6249981</v>
      </c>
      <c r="E219" s="41">
        <v>4187487.27</v>
      </c>
      <c r="F219" s="48">
        <v>7237.5099999999984</v>
      </c>
      <c r="G219" s="49">
        <v>0.67</v>
      </c>
      <c r="H219" s="4"/>
      <c r="I219" s="4"/>
      <c r="J219" s="4"/>
      <c r="K219" s="4"/>
      <c r="L219" s="4"/>
      <c r="M219" s="7" t="s">
        <v>359</v>
      </c>
    </row>
    <row r="220" spans="1:13" x14ac:dyDescent="0.2">
      <c r="A220" s="16" t="s">
        <v>275</v>
      </c>
      <c r="B220" s="37" t="s">
        <v>286</v>
      </c>
      <c r="C220" s="7" t="s">
        <v>264</v>
      </c>
      <c r="D220" s="65">
        <v>1042934</v>
      </c>
      <c r="E220" s="41">
        <v>615331.06000000006</v>
      </c>
      <c r="F220" s="48">
        <v>1063.48</v>
      </c>
      <c r="G220" s="49">
        <v>0.59</v>
      </c>
      <c r="H220" s="4"/>
      <c r="I220" s="4"/>
      <c r="J220" s="4"/>
      <c r="K220" s="4"/>
      <c r="L220" s="4"/>
      <c r="M220" s="7" t="s">
        <v>359</v>
      </c>
    </row>
    <row r="221" spans="1:13" x14ac:dyDescent="0.2">
      <c r="A221" s="16" t="s">
        <v>277</v>
      </c>
      <c r="B221" s="4" t="s">
        <v>288</v>
      </c>
      <c r="C221" s="7" t="s">
        <v>264</v>
      </c>
      <c r="D221" s="67">
        <v>1374545</v>
      </c>
      <c r="E221" s="41">
        <v>907199.7</v>
      </c>
      <c r="F221" s="48">
        <v>1567.9599999999998</v>
      </c>
      <c r="G221" s="49">
        <v>0.66</v>
      </c>
      <c r="H221" s="4"/>
      <c r="I221" s="4"/>
      <c r="J221" s="4"/>
      <c r="K221" s="4"/>
      <c r="L221" s="4"/>
      <c r="M221" s="7" t="s">
        <v>359</v>
      </c>
    </row>
    <row r="222" spans="1:13" x14ac:dyDescent="0.2">
      <c r="A222" s="16" t="s">
        <v>279</v>
      </c>
      <c r="B222" s="4" t="s">
        <v>290</v>
      </c>
      <c r="C222" s="7" t="s">
        <v>264</v>
      </c>
      <c r="D222" s="67">
        <v>1126546</v>
      </c>
      <c r="E222" s="41">
        <v>754785.82</v>
      </c>
      <c r="F222" s="48">
        <v>1304.5400000000002</v>
      </c>
      <c r="G222" s="49">
        <v>0.67</v>
      </c>
      <c r="H222" s="4"/>
      <c r="I222" s="4"/>
      <c r="J222" s="4"/>
      <c r="K222" s="4"/>
      <c r="L222" s="4"/>
      <c r="M222" s="7" t="s">
        <v>359</v>
      </c>
    </row>
    <row r="223" spans="1:13" x14ac:dyDescent="0.2">
      <c r="A223" s="16" t="s">
        <v>281</v>
      </c>
      <c r="B223" s="4" t="s">
        <v>292</v>
      </c>
      <c r="C223" s="7" t="s">
        <v>264</v>
      </c>
      <c r="D223" s="67">
        <v>6749</v>
      </c>
      <c r="E223" s="41">
        <v>3307.01</v>
      </c>
      <c r="F223" s="48">
        <v>5.6899999999999986</v>
      </c>
      <c r="G223" s="49">
        <v>0.49</v>
      </c>
      <c r="H223" s="4"/>
      <c r="I223" s="4"/>
      <c r="J223" s="4"/>
      <c r="K223" s="4"/>
      <c r="L223" s="4"/>
      <c r="M223" s="7" t="s">
        <v>359</v>
      </c>
    </row>
    <row r="224" spans="1:13" x14ac:dyDescent="0.2">
      <c r="A224" s="16" t="s">
        <v>283</v>
      </c>
      <c r="B224" s="4" t="s">
        <v>294</v>
      </c>
      <c r="C224" s="7" t="s">
        <v>264</v>
      </c>
      <c r="D224" s="67">
        <v>50888</v>
      </c>
      <c r="E224" s="41">
        <v>40201.519999999997</v>
      </c>
      <c r="F224" s="48">
        <v>69.47</v>
      </c>
      <c r="G224" s="49">
        <v>0.79</v>
      </c>
      <c r="H224" s="4"/>
      <c r="I224" s="4"/>
      <c r="J224" s="4"/>
      <c r="K224" s="4"/>
      <c r="L224" s="4"/>
      <c r="M224" s="7" t="s">
        <v>359</v>
      </c>
    </row>
    <row r="225" spans="1:13" x14ac:dyDescent="0.2">
      <c r="A225" s="16" t="s">
        <v>285</v>
      </c>
      <c r="B225" s="4" t="s">
        <v>296</v>
      </c>
      <c r="C225" s="7" t="s">
        <v>264</v>
      </c>
      <c r="D225" s="67">
        <v>50888</v>
      </c>
      <c r="E225" s="41">
        <v>40201.519999999997</v>
      </c>
      <c r="F225" s="48">
        <v>69.47</v>
      </c>
      <c r="G225" s="49">
        <v>0.79</v>
      </c>
      <c r="H225" s="4"/>
      <c r="I225" s="4"/>
      <c r="J225" s="4"/>
      <c r="K225" s="4"/>
      <c r="L225" s="4"/>
      <c r="M225" s="7" t="s">
        <v>359</v>
      </c>
    </row>
    <row r="226" spans="1:13" x14ac:dyDescent="0.2">
      <c r="A226" s="16" t="s">
        <v>287</v>
      </c>
      <c r="B226" s="4" t="s">
        <v>298</v>
      </c>
      <c r="C226" s="7" t="s">
        <v>264</v>
      </c>
      <c r="D226" s="67">
        <v>50888</v>
      </c>
      <c r="E226" s="41">
        <v>41728.160000000003</v>
      </c>
      <c r="F226" s="48">
        <v>72.11</v>
      </c>
      <c r="G226" s="49">
        <v>0.82</v>
      </c>
      <c r="H226" s="4"/>
      <c r="I226" s="4"/>
      <c r="J226" s="4"/>
      <c r="K226" s="4"/>
      <c r="L226" s="4"/>
      <c r="M226" s="7" t="s">
        <v>359</v>
      </c>
    </row>
    <row r="227" spans="1:13" x14ac:dyDescent="0.2">
      <c r="A227" s="16" t="s">
        <v>289</v>
      </c>
      <c r="B227" s="4" t="s">
        <v>299</v>
      </c>
      <c r="C227" s="7" t="s">
        <v>264</v>
      </c>
      <c r="D227" s="67">
        <v>50888</v>
      </c>
      <c r="E227" s="41">
        <v>41728.160000000003</v>
      </c>
      <c r="F227" s="48">
        <v>72.11</v>
      </c>
      <c r="G227" s="49">
        <v>0.82</v>
      </c>
      <c r="H227" s="4"/>
      <c r="I227" s="4"/>
      <c r="J227" s="4"/>
      <c r="K227" s="4"/>
      <c r="L227" s="4"/>
      <c r="M227" s="7" t="s">
        <v>359</v>
      </c>
    </row>
    <row r="228" spans="1:13" x14ac:dyDescent="0.2">
      <c r="A228" s="16" t="s">
        <v>291</v>
      </c>
      <c r="B228" s="4" t="s">
        <v>301</v>
      </c>
      <c r="C228" s="7" t="s">
        <v>264</v>
      </c>
      <c r="D228" s="67">
        <v>1345084</v>
      </c>
      <c r="E228" s="41">
        <v>1049165.52</v>
      </c>
      <c r="F228" s="48">
        <v>1813.3600000000001</v>
      </c>
      <c r="G228" s="49">
        <v>0.78</v>
      </c>
      <c r="H228" s="4"/>
      <c r="I228" s="4"/>
      <c r="J228" s="4"/>
      <c r="K228" s="4"/>
      <c r="L228" s="4"/>
      <c r="M228" s="7" t="s">
        <v>359</v>
      </c>
    </row>
    <row r="229" spans="1:13" x14ac:dyDescent="0.2">
      <c r="A229" s="16" t="s">
        <v>293</v>
      </c>
      <c r="B229" s="4" t="s">
        <v>303</v>
      </c>
      <c r="C229" s="7" t="s">
        <v>264</v>
      </c>
      <c r="D229" s="67">
        <v>22218</v>
      </c>
      <c r="E229" s="41">
        <v>9109.3799999999992</v>
      </c>
      <c r="F229" s="48">
        <v>11.74</v>
      </c>
      <c r="G229" s="49">
        <v>0.41</v>
      </c>
      <c r="H229" s="4"/>
      <c r="I229" s="4"/>
      <c r="J229" s="4"/>
      <c r="K229" s="4"/>
      <c r="L229" s="4"/>
      <c r="M229" s="7" t="s">
        <v>359</v>
      </c>
    </row>
    <row r="230" spans="1:13" x14ac:dyDescent="0.2">
      <c r="A230" s="16" t="s">
        <v>295</v>
      </c>
      <c r="B230" s="5" t="s">
        <v>305</v>
      </c>
      <c r="C230" s="7" t="s">
        <v>264</v>
      </c>
      <c r="D230" s="68">
        <v>10445</v>
      </c>
      <c r="E230" s="41">
        <v>8042.65</v>
      </c>
      <c r="F230" s="48">
        <v>13.9</v>
      </c>
      <c r="G230" s="49">
        <v>0.77</v>
      </c>
      <c r="H230" s="4"/>
      <c r="I230" s="4"/>
      <c r="J230" s="4"/>
      <c r="K230" s="4"/>
      <c r="L230" s="4"/>
      <c r="M230" s="7" t="s">
        <v>359</v>
      </c>
    </row>
    <row r="231" spans="1:13" x14ac:dyDescent="0.2">
      <c r="A231" s="16" t="s">
        <v>297</v>
      </c>
      <c r="B231" s="4" t="s">
        <v>307</v>
      </c>
      <c r="C231" s="7" t="s">
        <v>264</v>
      </c>
      <c r="D231" s="67">
        <v>593542</v>
      </c>
      <c r="E231" s="41">
        <v>457027.34</v>
      </c>
      <c r="F231" s="48">
        <v>789.91000000000008</v>
      </c>
      <c r="G231" s="49">
        <v>0.77</v>
      </c>
      <c r="H231" s="4"/>
      <c r="I231" s="4"/>
      <c r="J231" s="4"/>
      <c r="K231" s="4"/>
      <c r="L231" s="4"/>
      <c r="M231" s="7" t="s">
        <v>359</v>
      </c>
    </row>
    <row r="232" spans="1:13" x14ac:dyDescent="0.2">
      <c r="A232" s="16" t="s">
        <v>502</v>
      </c>
      <c r="B232" s="4" t="s">
        <v>309</v>
      </c>
      <c r="C232" s="7" t="s">
        <v>264</v>
      </c>
      <c r="D232" s="67">
        <v>10445</v>
      </c>
      <c r="E232" s="41">
        <v>8147.1</v>
      </c>
      <c r="F232" s="48">
        <v>14.059999999999997</v>
      </c>
      <c r="G232" s="49">
        <v>0.78</v>
      </c>
      <c r="H232" s="4"/>
      <c r="I232" s="4"/>
      <c r="J232" s="4"/>
      <c r="K232" s="4"/>
      <c r="L232" s="4"/>
      <c r="M232" s="7" t="s">
        <v>359</v>
      </c>
    </row>
    <row r="233" spans="1:13" x14ac:dyDescent="0.2">
      <c r="A233" s="16" t="s">
        <v>300</v>
      </c>
      <c r="B233" s="4" t="s">
        <v>311</v>
      </c>
      <c r="C233" s="7" t="s">
        <v>264</v>
      </c>
      <c r="D233" s="67">
        <v>1224487</v>
      </c>
      <c r="E233" s="41">
        <v>967344.73</v>
      </c>
      <c r="F233" s="48">
        <v>1671.93</v>
      </c>
      <c r="G233" s="49">
        <v>0.79</v>
      </c>
      <c r="H233" s="4"/>
      <c r="I233" s="4"/>
      <c r="J233" s="4"/>
      <c r="K233" s="4"/>
      <c r="L233" s="4"/>
      <c r="M233" s="7" t="s">
        <v>359</v>
      </c>
    </row>
    <row r="234" spans="1:13" x14ac:dyDescent="0.2">
      <c r="A234" s="16" t="s">
        <v>302</v>
      </c>
      <c r="B234" s="4" t="s">
        <v>313</v>
      </c>
      <c r="C234" s="7" t="s">
        <v>264</v>
      </c>
      <c r="D234" s="67">
        <v>50888</v>
      </c>
      <c r="E234" s="41">
        <v>41728.160000000003</v>
      </c>
      <c r="F234" s="48">
        <v>72.11</v>
      </c>
      <c r="G234" s="49">
        <v>0.82</v>
      </c>
      <c r="H234" s="4"/>
      <c r="I234" s="4"/>
      <c r="J234" s="4"/>
      <c r="K234" s="4"/>
      <c r="L234" s="4"/>
      <c r="M234" s="7" t="s">
        <v>359</v>
      </c>
    </row>
    <row r="235" spans="1:13" x14ac:dyDescent="0.2">
      <c r="A235" s="16" t="s">
        <v>304</v>
      </c>
      <c r="B235" s="4" t="s">
        <v>315</v>
      </c>
      <c r="C235" s="7" t="s">
        <v>264</v>
      </c>
      <c r="D235" s="67">
        <v>1224487</v>
      </c>
      <c r="E235" s="41">
        <v>1016324.21</v>
      </c>
      <c r="F235" s="48">
        <v>1756.5900000000001</v>
      </c>
      <c r="G235" s="49">
        <v>0.83</v>
      </c>
      <c r="H235" s="4"/>
      <c r="I235" s="4"/>
      <c r="J235" s="4"/>
      <c r="K235" s="4"/>
      <c r="L235" s="4"/>
      <c r="M235" s="7" t="s">
        <v>359</v>
      </c>
    </row>
    <row r="236" spans="1:13" x14ac:dyDescent="0.2">
      <c r="A236" s="16" t="s">
        <v>306</v>
      </c>
      <c r="B236" s="9" t="s">
        <v>317</v>
      </c>
      <c r="C236" s="7" t="s">
        <v>264</v>
      </c>
      <c r="D236" s="66">
        <v>50888</v>
      </c>
      <c r="E236" s="41">
        <v>43254.8</v>
      </c>
      <c r="F236" s="48">
        <v>74.77</v>
      </c>
      <c r="G236" s="49">
        <v>0.85</v>
      </c>
      <c r="H236" s="4"/>
      <c r="I236" s="4"/>
      <c r="J236" s="4"/>
      <c r="K236" s="4"/>
      <c r="L236" s="4"/>
      <c r="M236" s="7" t="s">
        <v>359</v>
      </c>
    </row>
    <row r="237" spans="1:13" x14ac:dyDescent="0.2">
      <c r="A237" s="16" t="s">
        <v>308</v>
      </c>
      <c r="B237" s="37" t="s">
        <v>319</v>
      </c>
      <c r="C237" s="7" t="s">
        <v>264</v>
      </c>
      <c r="D237" s="65">
        <v>8817353</v>
      </c>
      <c r="E237" s="41">
        <v>5907626.5099999998</v>
      </c>
      <c r="F237" s="48">
        <v>10210.580000000002</v>
      </c>
      <c r="G237" s="49">
        <v>0.67</v>
      </c>
      <c r="H237" s="4"/>
      <c r="I237" s="4"/>
      <c r="J237" s="4"/>
      <c r="K237" s="4"/>
      <c r="L237" s="4"/>
      <c r="M237" s="7" t="s">
        <v>359</v>
      </c>
    </row>
    <row r="238" spans="1:13" x14ac:dyDescent="0.2">
      <c r="A238" s="16" t="s">
        <v>310</v>
      </c>
      <c r="B238" s="37" t="s">
        <v>321</v>
      </c>
      <c r="C238" s="7" t="s">
        <v>264</v>
      </c>
      <c r="D238" s="65">
        <v>50888</v>
      </c>
      <c r="E238" s="41">
        <v>43254.8</v>
      </c>
      <c r="F238" s="48">
        <v>74.77</v>
      </c>
      <c r="G238" s="49">
        <v>0.85</v>
      </c>
      <c r="H238" s="4"/>
      <c r="I238" s="4"/>
      <c r="J238" s="4"/>
      <c r="K238" s="4"/>
      <c r="L238" s="4"/>
      <c r="M238" s="7" t="s">
        <v>359</v>
      </c>
    </row>
    <row r="239" spans="1:13" x14ac:dyDescent="0.2">
      <c r="A239" s="16" t="s">
        <v>312</v>
      </c>
      <c r="B239" s="4" t="s">
        <v>323</v>
      </c>
      <c r="C239" s="7" t="s">
        <v>264</v>
      </c>
      <c r="D239" s="67">
        <v>10445</v>
      </c>
      <c r="E239" s="41">
        <v>8147.1</v>
      </c>
      <c r="F239" s="48">
        <v>14.059999999999997</v>
      </c>
      <c r="G239" s="49">
        <v>0.78</v>
      </c>
      <c r="H239" s="4"/>
      <c r="I239" s="4"/>
      <c r="J239" s="4"/>
      <c r="K239" s="4"/>
      <c r="L239" s="4"/>
      <c r="M239" s="7" t="s">
        <v>359</v>
      </c>
    </row>
    <row r="240" spans="1:13" x14ac:dyDescent="0.2">
      <c r="A240" s="16" t="s">
        <v>314</v>
      </c>
      <c r="B240" s="4" t="s">
        <v>325</v>
      </c>
      <c r="C240" s="7" t="s">
        <v>264</v>
      </c>
      <c r="D240" s="67">
        <v>50888</v>
      </c>
      <c r="E240" s="41">
        <v>36639.360000000001</v>
      </c>
      <c r="F240" s="48">
        <v>63.199999999999996</v>
      </c>
      <c r="G240" s="49">
        <v>0.72</v>
      </c>
      <c r="H240" s="4"/>
      <c r="I240" s="4"/>
      <c r="J240" s="4"/>
      <c r="K240" s="4"/>
      <c r="L240" s="4"/>
      <c r="M240" s="7" t="s">
        <v>359</v>
      </c>
    </row>
    <row r="241" spans="1:13" x14ac:dyDescent="0.2">
      <c r="A241" s="16" t="s">
        <v>316</v>
      </c>
      <c r="B241" s="4" t="s">
        <v>327</v>
      </c>
      <c r="C241" s="7" t="s">
        <v>264</v>
      </c>
      <c r="D241" s="67">
        <v>50888</v>
      </c>
      <c r="E241" s="41">
        <v>36639.360000000001</v>
      </c>
      <c r="F241" s="48">
        <v>63.199999999999996</v>
      </c>
      <c r="G241" s="49">
        <v>0.72</v>
      </c>
      <c r="H241" s="4"/>
      <c r="I241" s="4"/>
      <c r="J241" s="4"/>
      <c r="K241" s="4"/>
      <c r="L241" s="4"/>
      <c r="M241" s="7" t="s">
        <v>359</v>
      </c>
    </row>
    <row r="242" spans="1:13" x14ac:dyDescent="0.2">
      <c r="A242" s="16" t="s">
        <v>318</v>
      </c>
      <c r="B242" s="4" t="s">
        <v>329</v>
      </c>
      <c r="C242" s="7" t="s">
        <v>264</v>
      </c>
      <c r="D242" s="67">
        <v>389938</v>
      </c>
      <c r="E242" s="41">
        <v>284654.74</v>
      </c>
      <c r="F242" s="48">
        <v>491.96</v>
      </c>
      <c r="G242" s="49">
        <v>0.73</v>
      </c>
      <c r="H242" s="4"/>
      <c r="I242" s="4"/>
      <c r="J242" s="4"/>
      <c r="K242" s="4"/>
      <c r="L242" s="4"/>
      <c r="M242" s="7" t="s">
        <v>359</v>
      </c>
    </row>
    <row r="243" spans="1:13" x14ac:dyDescent="0.2">
      <c r="A243" s="16" t="s">
        <v>320</v>
      </c>
      <c r="B243" s="4" t="s">
        <v>331</v>
      </c>
      <c r="C243" s="7" t="s">
        <v>264</v>
      </c>
      <c r="D243" s="67">
        <v>50888</v>
      </c>
      <c r="E243" s="41">
        <v>42745.919999999998</v>
      </c>
      <c r="F243" s="48">
        <v>73.91</v>
      </c>
      <c r="G243" s="49">
        <v>0.84</v>
      </c>
      <c r="H243" s="4"/>
      <c r="I243" s="4"/>
      <c r="J243" s="4"/>
      <c r="K243" s="4"/>
      <c r="L243" s="4"/>
      <c r="M243" s="7" t="s">
        <v>359</v>
      </c>
    </row>
    <row r="244" spans="1:13" x14ac:dyDescent="0.2">
      <c r="A244" s="16" t="s">
        <v>322</v>
      </c>
      <c r="B244" s="4" t="s">
        <v>333</v>
      </c>
      <c r="C244" s="7" t="s">
        <v>264</v>
      </c>
      <c r="D244" s="67">
        <v>641015</v>
      </c>
      <c r="E244" s="41">
        <v>320507.5</v>
      </c>
      <c r="F244" s="48">
        <v>553.95999999999992</v>
      </c>
      <c r="G244" s="49">
        <v>0.5</v>
      </c>
      <c r="H244" s="4"/>
      <c r="I244" s="4"/>
      <c r="J244" s="4"/>
      <c r="K244" s="4"/>
      <c r="L244" s="4"/>
      <c r="M244" s="7" t="s">
        <v>359</v>
      </c>
    </row>
    <row r="245" spans="1:13" x14ac:dyDescent="0.2">
      <c r="A245" s="16" t="s">
        <v>324</v>
      </c>
      <c r="B245" s="4" t="s">
        <v>335</v>
      </c>
      <c r="C245" s="7" t="s">
        <v>264</v>
      </c>
      <c r="D245" s="67">
        <v>733624</v>
      </c>
      <c r="E245" s="41">
        <v>447510.64</v>
      </c>
      <c r="F245" s="48">
        <v>773.47</v>
      </c>
      <c r="G245" s="49">
        <v>0.61</v>
      </c>
      <c r="H245" s="4"/>
      <c r="I245" s="4"/>
      <c r="J245" s="4"/>
      <c r="K245" s="4"/>
      <c r="L245" s="4"/>
      <c r="M245" s="7" t="s">
        <v>359</v>
      </c>
    </row>
    <row r="246" spans="1:13" x14ac:dyDescent="0.2">
      <c r="A246" s="16" t="s">
        <v>326</v>
      </c>
      <c r="B246" s="37" t="s">
        <v>336</v>
      </c>
      <c r="C246" s="7" t="s">
        <v>264</v>
      </c>
      <c r="D246" s="65">
        <v>75000</v>
      </c>
      <c r="E246" s="41">
        <v>69000</v>
      </c>
      <c r="F246" s="48">
        <v>119.27999999999999</v>
      </c>
      <c r="G246" s="49">
        <v>0.92</v>
      </c>
      <c r="H246" s="4"/>
      <c r="I246" s="4"/>
      <c r="J246" s="4"/>
      <c r="K246" s="4"/>
      <c r="L246" s="4"/>
      <c r="M246" s="7" t="s">
        <v>359</v>
      </c>
    </row>
    <row r="247" spans="1:13" x14ac:dyDescent="0.2">
      <c r="A247" s="16" t="s">
        <v>328</v>
      </c>
      <c r="B247" s="4" t="s">
        <v>338</v>
      </c>
      <c r="C247" s="7" t="s">
        <v>264</v>
      </c>
      <c r="D247" s="67">
        <v>550218</v>
      </c>
      <c r="E247" s="41">
        <v>225589.38</v>
      </c>
      <c r="F247" s="48">
        <v>389.90999999999997</v>
      </c>
      <c r="G247" s="49">
        <v>0.41</v>
      </c>
      <c r="H247" s="4"/>
      <c r="I247" s="4"/>
      <c r="J247" s="4"/>
      <c r="K247" s="4"/>
      <c r="L247" s="4"/>
      <c r="M247" s="7" t="s">
        <v>359</v>
      </c>
    </row>
    <row r="248" spans="1:13" x14ac:dyDescent="0.2">
      <c r="A248" s="16" t="s">
        <v>330</v>
      </c>
      <c r="B248" s="17" t="s">
        <v>340</v>
      </c>
      <c r="C248" s="7" t="s">
        <v>264</v>
      </c>
      <c r="D248" s="69">
        <v>15246912</v>
      </c>
      <c r="E248" s="41">
        <v>11892591.359999999</v>
      </c>
      <c r="F248" s="48">
        <v>20554.78</v>
      </c>
      <c r="G248" s="49">
        <v>0.78</v>
      </c>
      <c r="H248" s="4"/>
      <c r="I248" s="4"/>
      <c r="J248" s="4"/>
      <c r="K248" s="4"/>
      <c r="L248" s="4"/>
      <c r="M248" s="7" t="s">
        <v>359</v>
      </c>
    </row>
    <row r="249" spans="1:13" x14ac:dyDescent="0.2">
      <c r="A249" s="16" t="s">
        <v>332</v>
      </c>
      <c r="B249" s="4" t="s">
        <v>342</v>
      </c>
      <c r="C249" s="7" t="s">
        <v>264</v>
      </c>
      <c r="D249" s="67">
        <v>1250000</v>
      </c>
      <c r="E249" s="41">
        <v>812500</v>
      </c>
      <c r="F249" s="48">
        <v>1404.27</v>
      </c>
      <c r="G249" s="49">
        <v>0.65</v>
      </c>
      <c r="H249" s="4"/>
      <c r="I249" s="4"/>
      <c r="J249" s="4"/>
      <c r="K249" s="4"/>
      <c r="L249" s="4"/>
      <c r="M249" s="7" t="s">
        <v>359</v>
      </c>
    </row>
    <row r="250" spans="1:13" x14ac:dyDescent="0.2">
      <c r="A250" s="16" t="s">
        <v>334</v>
      </c>
      <c r="B250" s="4" t="s">
        <v>344</v>
      </c>
      <c r="C250" s="7" t="s">
        <v>264</v>
      </c>
      <c r="D250" s="67">
        <v>389938</v>
      </c>
      <c r="E250" s="41">
        <v>374340.48</v>
      </c>
      <c r="F250" s="48">
        <v>647.00999999999988</v>
      </c>
      <c r="G250" s="49">
        <v>0.96</v>
      </c>
      <c r="H250" s="4"/>
      <c r="I250" s="4"/>
      <c r="J250" s="4"/>
      <c r="K250" s="4"/>
      <c r="L250" s="4"/>
      <c r="M250" s="7" t="s">
        <v>359</v>
      </c>
    </row>
    <row r="251" spans="1:13" x14ac:dyDescent="0.2">
      <c r="A251" s="16" t="s">
        <v>503</v>
      </c>
      <c r="B251" s="4" t="s">
        <v>345</v>
      </c>
      <c r="C251" s="7" t="s">
        <v>264</v>
      </c>
      <c r="D251" s="67">
        <v>88491</v>
      </c>
      <c r="E251" s="41">
        <v>53979.51</v>
      </c>
      <c r="F251" s="48">
        <v>93.29</v>
      </c>
      <c r="G251" s="49">
        <v>0.61</v>
      </c>
      <c r="H251" s="4"/>
      <c r="I251" s="4"/>
      <c r="J251" s="4"/>
      <c r="K251" s="4"/>
      <c r="L251" s="4"/>
      <c r="M251" s="7" t="s">
        <v>359</v>
      </c>
    </row>
    <row r="252" spans="1:13" x14ac:dyDescent="0.2">
      <c r="A252" s="16" t="s">
        <v>337</v>
      </c>
      <c r="B252" s="4" t="s">
        <v>347</v>
      </c>
      <c r="C252" s="7" t="s">
        <v>264</v>
      </c>
      <c r="D252" s="67">
        <v>2100076</v>
      </c>
      <c r="E252" s="41">
        <v>1512054.72</v>
      </c>
      <c r="F252" s="48">
        <v>2724.84</v>
      </c>
      <c r="G252" s="49">
        <v>0.72</v>
      </c>
      <c r="H252" s="4"/>
      <c r="I252" s="4"/>
      <c r="J252" s="4"/>
      <c r="K252" s="4"/>
      <c r="L252" s="4"/>
      <c r="M252" s="7" t="s">
        <v>359</v>
      </c>
    </row>
    <row r="253" spans="1:13" x14ac:dyDescent="0.2">
      <c r="A253" s="16" t="s">
        <v>339</v>
      </c>
      <c r="B253" s="4" t="s">
        <v>348</v>
      </c>
      <c r="C253" s="7" t="s">
        <v>264</v>
      </c>
      <c r="D253" s="67">
        <v>1129686</v>
      </c>
      <c r="E253" s="41">
        <v>881155.08</v>
      </c>
      <c r="F253" s="48">
        <v>1557.98</v>
      </c>
      <c r="G253" s="49">
        <v>0.78</v>
      </c>
      <c r="H253" s="4"/>
      <c r="I253" s="4"/>
      <c r="J253" s="4"/>
      <c r="K253" s="4"/>
      <c r="L253" s="4"/>
      <c r="M253" s="7" t="s">
        <v>359</v>
      </c>
    </row>
    <row r="254" spans="1:13" x14ac:dyDescent="0.2">
      <c r="A254" s="16" t="s">
        <v>341</v>
      </c>
      <c r="B254" s="9" t="s">
        <v>349</v>
      </c>
      <c r="C254" s="7" t="s">
        <v>264</v>
      </c>
      <c r="D254" s="68">
        <v>1042534</v>
      </c>
      <c r="E254" s="41">
        <v>646371.07999999996</v>
      </c>
      <c r="F254" s="48">
        <v>1117.1799999999998</v>
      </c>
      <c r="G254" s="49">
        <v>0.62</v>
      </c>
      <c r="H254" s="4"/>
      <c r="I254" s="4"/>
      <c r="J254" s="4"/>
      <c r="K254" s="4"/>
      <c r="L254" s="4"/>
      <c r="M254" s="7" t="s">
        <v>359</v>
      </c>
    </row>
    <row r="255" spans="1:13" x14ac:dyDescent="0.2">
      <c r="A255" s="16" t="s">
        <v>343</v>
      </c>
      <c r="B255" s="37" t="s">
        <v>350</v>
      </c>
      <c r="C255" s="7" t="s">
        <v>264</v>
      </c>
      <c r="D255" s="65">
        <v>1337813.5</v>
      </c>
      <c r="E255" s="41">
        <v>1337813.5</v>
      </c>
      <c r="F255" s="48">
        <v>2388.8399999999997</v>
      </c>
      <c r="G255" s="49">
        <v>1</v>
      </c>
      <c r="H255" s="4"/>
      <c r="I255" s="4"/>
      <c r="J255" s="4"/>
      <c r="K255" s="4"/>
      <c r="L255" s="4"/>
      <c r="M255" s="7" t="s">
        <v>359</v>
      </c>
    </row>
    <row r="256" spans="1:13" x14ac:dyDescent="0.2">
      <c r="A256" s="16" t="s">
        <v>504</v>
      </c>
      <c r="B256" s="4" t="s">
        <v>351</v>
      </c>
      <c r="C256" s="7" t="s">
        <v>264</v>
      </c>
      <c r="D256" s="67">
        <v>389938</v>
      </c>
      <c r="E256" s="41">
        <v>378239.86</v>
      </c>
      <c r="F256" s="48">
        <v>655.91000000000008</v>
      </c>
      <c r="G256" s="49">
        <v>0.97</v>
      </c>
      <c r="H256" s="4"/>
      <c r="I256" s="4"/>
      <c r="J256" s="4"/>
      <c r="K256" s="4"/>
      <c r="L256" s="4"/>
      <c r="M256" s="7" t="s">
        <v>359</v>
      </c>
    </row>
    <row r="257" spans="1:13" x14ac:dyDescent="0.2">
      <c r="A257" s="16" t="s">
        <v>346</v>
      </c>
      <c r="B257" s="4" t="s">
        <v>352</v>
      </c>
      <c r="C257" s="7" t="s">
        <v>264</v>
      </c>
      <c r="D257" s="67">
        <v>2279384</v>
      </c>
      <c r="E257" s="41">
        <v>2279384</v>
      </c>
      <c r="F257" s="48">
        <v>4126.34</v>
      </c>
      <c r="G257" s="49">
        <v>1</v>
      </c>
      <c r="H257" s="4"/>
      <c r="I257" s="4"/>
      <c r="J257" s="4"/>
      <c r="K257" s="4"/>
      <c r="L257" s="4"/>
      <c r="M257" s="7" t="s">
        <v>359</v>
      </c>
    </row>
    <row r="258" spans="1:13" x14ac:dyDescent="0.2">
      <c r="A258" s="16"/>
      <c r="B258" s="4"/>
      <c r="C258" s="7"/>
      <c r="D258" s="67"/>
      <c r="E258" s="41"/>
      <c r="F258" s="48"/>
      <c r="G258" s="49"/>
      <c r="H258" s="4"/>
      <c r="I258" s="4"/>
      <c r="J258" s="4"/>
      <c r="K258" s="4"/>
      <c r="L258" s="4"/>
      <c r="M258" s="7"/>
    </row>
    <row r="259" spans="1:13" x14ac:dyDescent="0.2">
      <c r="A259" s="16" t="s">
        <v>530</v>
      </c>
      <c r="B259" s="4" t="s">
        <v>531</v>
      </c>
      <c r="C259" s="7" t="s">
        <v>532</v>
      </c>
      <c r="D259" s="67">
        <v>1300000</v>
      </c>
      <c r="E259" s="41">
        <v>1062100</v>
      </c>
      <c r="F259" s="48">
        <v>1522.24</v>
      </c>
      <c r="G259" s="49"/>
      <c r="H259" s="4"/>
      <c r="I259" s="4"/>
      <c r="J259" s="4"/>
      <c r="K259" s="4"/>
      <c r="L259" s="4"/>
      <c r="M259" s="4"/>
    </row>
    <row r="260" spans="1:13" x14ac:dyDescent="0.2">
      <c r="A260" s="71"/>
      <c r="B260" s="71"/>
      <c r="C260" s="71"/>
      <c r="D260" s="71"/>
      <c r="E260" s="71"/>
      <c r="F260" s="71"/>
      <c r="G260" s="71"/>
      <c r="H260" s="71"/>
      <c r="I260" s="71"/>
      <c r="J260" s="71"/>
      <c r="K260" s="71"/>
      <c r="L260" s="71"/>
      <c r="M260" s="71"/>
    </row>
    <row r="261" spans="1:13" s="71" customFormat="1" x14ac:dyDescent="0.2">
      <c r="A261" s="1"/>
      <c r="B261" s="1"/>
      <c r="C261" s="1"/>
      <c r="D261" s="1"/>
      <c r="E261" s="1"/>
      <c r="F261" s="1"/>
      <c r="G261" s="1"/>
      <c r="H261" s="1"/>
      <c r="I261" s="1"/>
      <c r="J261" s="1"/>
      <c r="K261" s="1"/>
      <c r="L261" s="1"/>
      <c r="M261" s="1"/>
    </row>
  </sheetData>
  <mergeCells count="2">
    <mergeCell ref="A1:M1"/>
    <mergeCell ref="A2:M2"/>
  </mergeCell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DCFE-EC78-4FB7-A0C4-372A3CDA57A6}">
  <dimension ref="A1:C10"/>
  <sheetViews>
    <sheetView workbookViewId="0">
      <selection activeCell="C4" sqref="C4"/>
    </sheetView>
  </sheetViews>
  <sheetFormatPr defaultRowHeight="14.25" x14ac:dyDescent="0.2"/>
  <cols>
    <col min="1" max="1" width="24.140625" style="42" customWidth="1"/>
    <col min="2" max="2" width="27" style="42" customWidth="1"/>
    <col min="3" max="3" width="41.85546875" style="42" customWidth="1"/>
    <col min="4" max="16384" width="9.140625" style="42"/>
  </cols>
  <sheetData>
    <row r="1" spans="1:3" ht="23.25" customHeight="1" thickBot="1" x14ac:dyDescent="0.25">
      <c r="A1" s="121" t="s">
        <v>363</v>
      </c>
      <c r="B1" s="121"/>
      <c r="C1" s="121"/>
    </row>
    <row r="2" spans="1:3" ht="15.75" thickBot="1" x14ac:dyDescent="0.25">
      <c r="A2" s="72" t="s">
        <v>361</v>
      </c>
      <c r="B2" s="72" t="s">
        <v>362</v>
      </c>
      <c r="C2" s="72" t="s">
        <v>364</v>
      </c>
    </row>
    <row r="3" spans="1:3" x14ac:dyDescent="0.2">
      <c r="A3" s="73" t="s">
        <v>533</v>
      </c>
      <c r="B3" s="75">
        <v>363807.12</v>
      </c>
      <c r="C3" s="41">
        <v>135000</v>
      </c>
    </row>
    <row r="4" spans="1:3" x14ac:dyDescent="0.2">
      <c r="A4" s="73"/>
      <c r="B4" s="75"/>
      <c r="C4" s="41"/>
    </row>
    <row r="5" spans="1:3" x14ac:dyDescent="0.2">
      <c r="A5" s="73"/>
      <c r="B5" s="75"/>
      <c r="C5" s="41"/>
    </row>
    <row r="6" spans="1:3" x14ac:dyDescent="0.2">
      <c r="A6" s="73"/>
      <c r="B6" s="75"/>
      <c r="C6" s="41"/>
    </row>
    <row r="7" spans="1:3" x14ac:dyDescent="0.2">
      <c r="A7" s="74"/>
      <c r="B7" s="75"/>
      <c r="C7" s="41"/>
    </row>
    <row r="8" spans="1:3" x14ac:dyDescent="0.2">
      <c r="A8" s="73"/>
      <c r="B8" s="75"/>
      <c r="C8" s="41"/>
    </row>
    <row r="9" spans="1:3" x14ac:dyDescent="0.2">
      <c r="C9" s="41"/>
    </row>
    <row r="10" spans="1:3" x14ac:dyDescent="0.2">
      <c r="B10" s="41"/>
      <c r="C10" s="41"/>
    </row>
  </sheetData>
  <mergeCells count="1">
    <mergeCell ref="A1:C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183B-CB0D-459D-85D5-2CDAE7A700D7}">
  <dimension ref="A1:AK84"/>
  <sheetViews>
    <sheetView workbookViewId="0">
      <selection activeCell="G4" sqref="G4"/>
    </sheetView>
  </sheetViews>
  <sheetFormatPr defaultRowHeight="14.25" x14ac:dyDescent="0.25"/>
  <cols>
    <col min="1" max="1" width="15.42578125" style="21" customWidth="1"/>
    <col min="2" max="2" width="77.7109375" style="21" bestFit="1" customWidth="1"/>
    <col min="3" max="3" width="23.28515625" style="21" customWidth="1"/>
    <col min="4" max="4" width="23.42578125" style="21" customWidth="1"/>
    <col min="5" max="5" width="20.85546875" style="21" customWidth="1"/>
    <col min="6" max="6" width="20.7109375" style="21" customWidth="1"/>
    <col min="7" max="10" width="29.140625" style="21" customWidth="1"/>
    <col min="11" max="11" width="16" style="21" customWidth="1"/>
    <col min="12" max="12" width="16.28515625" style="21" customWidth="1"/>
    <col min="13" max="16384" width="9.140625" style="21"/>
  </cols>
  <sheetData>
    <row r="1" spans="1:12" s="1" customFormat="1" ht="21" thickBot="1" x14ac:dyDescent="0.25">
      <c r="A1" s="119" t="s">
        <v>365</v>
      </c>
      <c r="B1" s="119"/>
      <c r="C1" s="119"/>
      <c r="D1" s="119"/>
      <c r="E1" s="119"/>
      <c r="F1" s="119"/>
      <c r="G1" s="119"/>
      <c r="H1" s="119"/>
      <c r="I1" s="119"/>
      <c r="J1" s="119"/>
      <c r="K1" s="119"/>
      <c r="L1" s="119"/>
    </row>
    <row r="2" spans="1:12" s="1" customFormat="1" ht="15.75" thickBot="1" x14ac:dyDescent="0.25">
      <c r="A2" s="122"/>
      <c r="B2" s="122"/>
      <c r="C2" s="122"/>
      <c r="D2" s="122"/>
      <c r="E2" s="122"/>
      <c r="F2" s="122"/>
      <c r="G2" s="122"/>
      <c r="H2" s="122"/>
      <c r="I2" s="122"/>
      <c r="J2" s="122"/>
      <c r="K2" s="122"/>
      <c r="L2" s="122"/>
    </row>
    <row r="3" spans="1:12" s="83" customFormat="1" ht="45" x14ac:dyDescent="0.25">
      <c r="A3" s="82" t="s">
        <v>0</v>
      </c>
      <c r="B3" s="82" t="s">
        <v>1</v>
      </c>
      <c r="C3" s="82" t="s">
        <v>2</v>
      </c>
      <c r="D3" s="82" t="s">
        <v>353</v>
      </c>
      <c r="E3" s="82" t="s">
        <v>354</v>
      </c>
      <c r="F3" s="82" t="s">
        <v>534</v>
      </c>
      <c r="G3" s="82" t="s">
        <v>535</v>
      </c>
      <c r="H3" s="82" t="s">
        <v>3</v>
      </c>
      <c r="I3" s="82" t="s">
        <v>4</v>
      </c>
      <c r="J3" s="82" t="s">
        <v>5</v>
      </c>
      <c r="K3" s="82" t="s">
        <v>6</v>
      </c>
      <c r="L3" s="82" t="s">
        <v>7</v>
      </c>
    </row>
    <row r="4" spans="1:12" s="84" customFormat="1" ht="15" x14ac:dyDescent="0.25">
      <c r="A4" s="85"/>
    </row>
    <row r="5" spans="1:12" s="84" customFormat="1" ht="15" x14ac:dyDescent="0.2">
      <c r="B5" s="35" t="s">
        <v>366</v>
      </c>
      <c r="C5" s="85" t="s">
        <v>373</v>
      </c>
      <c r="D5" s="87">
        <v>40000000</v>
      </c>
      <c r="E5" s="87">
        <v>1000000</v>
      </c>
      <c r="F5" s="85"/>
      <c r="G5" s="85"/>
      <c r="H5" s="85"/>
      <c r="I5" s="85"/>
      <c r="J5" s="85"/>
      <c r="K5" s="85"/>
    </row>
    <row r="6" spans="1:12" s="84" customFormat="1" ht="15" x14ac:dyDescent="0.2">
      <c r="B6" s="35" t="s">
        <v>367</v>
      </c>
      <c r="C6" s="85" t="s">
        <v>373</v>
      </c>
      <c r="D6" s="87">
        <v>10500000</v>
      </c>
      <c r="E6" s="87">
        <v>500000</v>
      </c>
      <c r="F6" s="85"/>
      <c r="G6" s="85"/>
      <c r="H6" s="85"/>
      <c r="I6" s="85"/>
      <c r="J6" s="85"/>
      <c r="K6" s="85"/>
    </row>
    <row r="7" spans="1:12" s="84" customFormat="1" ht="15" x14ac:dyDescent="0.2">
      <c r="B7" s="35" t="s">
        <v>368</v>
      </c>
      <c r="C7" s="85" t="s">
        <v>373</v>
      </c>
      <c r="D7" s="87">
        <v>4700000</v>
      </c>
      <c r="E7" s="87">
        <v>500000</v>
      </c>
      <c r="F7" s="85"/>
      <c r="G7" s="85"/>
      <c r="H7" s="85"/>
      <c r="I7" s="85"/>
      <c r="J7" s="85"/>
      <c r="K7" s="85"/>
    </row>
    <row r="8" spans="1:12" s="84" customFormat="1" ht="15" x14ac:dyDescent="0.2">
      <c r="A8" s="86"/>
      <c r="B8" s="35" t="s">
        <v>369</v>
      </c>
      <c r="C8" s="85" t="s">
        <v>373</v>
      </c>
      <c r="D8" s="87">
        <v>6000000</v>
      </c>
      <c r="E8" s="87">
        <v>500000</v>
      </c>
      <c r="F8" s="85"/>
      <c r="G8" s="85"/>
      <c r="H8" s="85"/>
      <c r="I8" s="85"/>
      <c r="J8" s="85"/>
      <c r="K8" s="85"/>
    </row>
    <row r="9" spans="1:12" s="84" customFormat="1" ht="15" x14ac:dyDescent="0.2">
      <c r="A9" s="85"/>
      <c r="B9" s="35" t="s">
        <v>370</v>
      </c>
      <c r="C9" s="85" t="s">
        <v>373</v>
      </c>
      <c r="D9" s="87">
        <v>1000000</v>
      </c>
      <c r="E9" s="87">
        <v>300000</v>
      </c>
      <c r="F9" s="85"/>
      <c r="G9" s="85"/>
      <c r="H9" s="85"/>
      <c r="I9" s="85"/>
      <c r="J9" s="85"/>
      <c r="K9" s="85"/>
    </row>
    <row r="10" spans="1:12" s="84" customFormat="1" ht="15" x14ac:dyDescent="0.2">
      <c r="A10" s="85"/>
      <c r="B10" s="35" t="s">
        <v>371</v>
      </c>
      <c r="C10" s="85" t="s">
        <v>373</v>
      </c>
      <c r="D10" s="87">
        <v>1500000</v>
      </c>
      <c r="E10" s="87">
        <v>100000</v>
      </c>
      <c r="F10" s="85"/>
      <c r="G10" s="85"/>
      <c r="H10" s="85"/>
      <c r="I10" s="85"/>
      <c r="J10" s="85"/>
      <c r="K10" s="85"/>
    </row>
    <row r="11" spans="1:12" s="84" customFormat="1" ht="15" x14ac:dyDescent="0.2">
      <c r="A11" s="85"/>
      <c r="B11" s="35" t="s">
        <v>402</v>
      </c>
      <c r="C11" s="85" t="s">
        <v>372</v>
      </c>
      <c r="D11" s="87">
        <v>10000000</v>
      </c>
      <c r="E11" s="87"/>
      <c r="F11" s="85"/>
      <c r="G11" s="85"/>
      <c r="H11" s="85"/>
      <c r="I11" s="85"/>
      <c r="J11" s="85"/>
      <c r="K11" s="85"/>
    </row>
    <row r="12" spans="1:12" s="84" customFormat="1" ht="15" x14ac:dyDescent="0.2">
      <c r="B12" s="35" t="s">
        <v>374</v>
      </c>
      <c r="C12" s="85"/>
      <c r="D12" s="85"/>
      <c r="E12" s="87">
        <v>113500</v>
      </c>
      <c r="F12" s="85"/>
      <c r="G12" s="85"/>
      <c r="H12" s="85"/>
      <c r="I12" s="85"/>
      <c r="J12" s="85"/>
      <c r="K12" s="85"/>
    </row>
    <row r="13" spans="1:12" s="84" customFormat="1" ht="15" x14ac:dyDescent="0.2">
      <c r="B13" s="35" t="s">
        <v>375</v>
      </c>
      <c r="C13" s="85"/>
      <c r="D13" s="85"/>
      <c r="E13" s="87">
        <v>50000</v>
      </c>
      <c r="F13" s="85"/>
      <c r="G13" s="85"/>
      <c r="H13" s="85"/>
      <c r="I13" s="85"/>
      <c r="J13" s="85"/>
      <c r="K13" s="85"/>
    </row>
    <row r="14" spans="1:12" s="84" customFormat="1" ht="15" x14ac:dyDescent="0.2">
      <c r="B14" s="35" t="s">
        <v>376</v>
      </c>
      <c r="C14" s="85"/>
      <c r="D14" s="85"/>
      <c r="E14" s="87">
        <v>10000</v>
      </c>
      <c r="F14" s="85"/>
      <c r="G14" s="85"/>
      <c r="H14" s="85"/>
      <c r="I14" s="85"/>
      <c r="J14" s="85"/>
      <c r="K14" s="85"/>
    </row>
    <row r="15" spans="1:12" s="84" customFormat="1" ht="15" x14ac:dyDescent="0.2">
      <c r="A15" s="86"/>
      <c r="B15" s="35" t="s">
        <v>377</v>
      </c>
      <c r="C15" s="85"/>
      <c r="D15" s="85"/>
      <c r="E15" s="87">
        <v>60000</v>
      </c>
      <c r="F15" s="85"/>
      <c r="G15" s="85"/>
      <c r="H15" s="85"/>
      <c r="I15" s="85"/>
      <c r="J15" s="85"/>
      <c r="K15" s="85"/>
    </row>
    <row r="16" spans="1:12" s="84" customFormat="1" ht="15" x14ac:dyDescent="0.2">
      <c r="A16" s="85"/>
      <c r="B16" s="35" t="s">
        <v>378</v>
      </c>
      <c r="C16" s="85"/>
      <c r="D16" s="85"/>
      <c r="E16" s="87">
        <v>30000</v>
      </c>
      <c r="F16" s="85"/>
      <c r="G16" s="85"/>
      <c r="H16" s="85"/>
      <c r="I16" s="85"/>
      <c r="J16" s="85"/>
      <c r="K16" s="85"/>
    </row>
    <row r="17" spans="1:37" s="84" customFormat="1" ht="15" x14ac:dyDescent="0.2">
      <c r="A17" s="85"/>
      <c r="B17" s="35" t="s">
        <v>379</v>
      </c>
      <c r="C17" s="85"/>
      <c r="D17" s="85"/>
      <c r="E17" s="87">
        <v>268000</v>
      </c>
      <c r="F17" s="85"/>
      <c r="G17" s="85"/>
      <c r="H17" s="85"/>
      <c r="I17" s="85"/>
      <c r="J17" s="85"/>
      <c r="K17" s="85"/>
    </row>
    <row r="18" spans="1:37" s="84" customFormat="1" ht="15" x14ac:dyDescent="0.2">
      <c r="B18" s="35" t="s">
        <v>380</v>
      </c>
      <c r="C18" s="85"/>
      <c r="D18" s="85"/>
      <c r="E18" s="87">
        <v>10000</v>
      </c>
      <c r="F18" s="85"/>
      <c r="G18" s="85"/>
      <c r="H18" s="85"/>
      <c r="I18" s="85"/>
      <c r="J18" s="85"/>
      <c r="K18" s="85"/>
    </row>
    <row r="19" spans="1:37" s="84" customFormat="1" ht="15" x14ac:dyDescent="0.2">
      <c r="B19" s="35" t="s">
        <v>381</v>
      </c>
      <c r="C19" s="85"/>
      <c r="D19" s="85"/>
      <c r="E19" s="87">
        <v>16000</v>
      </c>
      <c r="F19" s="85"/>
      <c r="G19" s="85"/>
      <c r="H19" s="85"/>
      <c r="I19" s="85"/>
      <c r="J19" s="85"/>
      <c r="K19" s="85"/>
    </row>
    <row r="20" spans="1:37" s="84" customFormat="1" ht="15" x14ac:dyDescent="0.2">
      <c r="A20" s="86"/>
      <c r="B20" s="88" t="s">
        <v>382</v>
      </c>
      <c r="C20" s="85"/>
      <c r="D20" s="85"/>
      <c r="E20" s="62">
        <v>55000</v>
      </c>
      <c r="F20" s="85"/>
      <c r="G20" s="85"/>
      <c r="H20" s="85"/>
      <c r="I20" s="85"/>
      <c r="J20" s="85"/>
      <c r="K20" s="85"/>
    </row>
    <row r="21" spans="1:37" s="84" customFormat="1" ht="15" x14ac:dyDescent="0.2">
      <c r="A21" s="86"/>
      <c r="B21" s="88" t="s">
        <v>383</v>
      </c>
      <c r="C21" s="85"/>
      <c r="D21" s="85"/>
      <c r="E21" s="87">
        <v>5000</v>
      </c>
      <c r="F21" s="85"/>
      <c r="G21" s="85"/>
      <c r="H21" s="85"/>
      <c r="I21" s="85"/>
      <c r="J21" s="85"/>
      <c r="K21" s="85"/>
    </row>
    <row r="22" spans="1:37" s="84" customFormat="1" ht="15" x14ac:dyDescent="0.2">
      <c r="A22" s="85"/>
      <c r="B22" s="35" t="s">
        <v>384</v>
      </c>
      <c r="C22" s="85"/>
      <c r="D22" s="85"/>
      <c r="E22" s="87">
        <v>10000</v>
      </c>
      <c r="F22" s="85"/>
      <c r="G22" s="85"/>
      <c r="H22" s="85"/>
      <c r="I22" s="85"/>
      <c r="J22" s="85"/>
      <c r="K22" s="85"/>
    </row>
    <row r="23" spans="1:37" s="84" customFormat="1" ht="15" x14ac:dyDescent="0.2">
      <c r="A23" s="85"/>
      <c r="B23" s="35" t="s">
        <v>385</v>
      </c>
      <c r="C23" s="85"/>
      <c r="D23" s="85"/>
      <c r="E23" s="87">
        <v>5000</v>
      </c>
      <c r="F23" s="85"/>
      <c r="G23" s="85"/>
      <c r="H23" s="85"/>
      <c r="I23" s="85"/>
      <c r="J23" s="85"/>
      <c r="K23" s="85"/>
    </row>
    <row r="24" spans="1:37" s="84" customFormat="1" ht="15" x14ac:dyDescent="0.2">
      <c r="A24" s="85"/>
      <c r="B24" s="35" t="s">
        <v>386</v>
      </c>
      <c r="C24" s="85"/>
      <c r="D24" s="85"/>
      <c r="E24" s="62">
        <v>79100</v>
      </c>
      <c r="F24" s="85"/>
      <c r="G24" s="85"/>
      <c r="H24" s="85"/>
      <c r="I24" s="85"/>
      <c r="J24" s="85"/>
      <c r="K24" s="85"/>
    </row>
    <row r="25" spans="1:37" s="84" customFormat="1" ht="15" x14ac:dyDescent="0.2">
      <c r="A25" s="85"/>
      <c r="B25" s="89" t="s">
        <v>387</v>
      </c>
      <c r="C25" s="85"/>
      <c r="D25" s="85"/>
      <c r="E25" s="62">
        <v>20000</v>
      </c>
      <c r="F25" s="85"/>
      <c r="G25" s="85"/>
      <c r="H25" s="85"/>
      <c r="I25" s="85"/>
      <c r="J25" s="85"/>
      <c r="K25" s="85"/>
    </row>
    <row r="26" spans="1:37" s="84" customFormat="1" ht="15" x14ac:dyDescent="0.2">
      <c r="A26" s="86"/>
      <c r="B26" s="88" t="s">
        <v>388</v>
      </c>
      <c r="C26" s="85"/>
      <c r="D26" s="85"/>
      <c r="E26" s="62">
        <v>10000</v>
      </c>
      <c r="F26" s="85"/>
      <c r="G26" s="85"/>
      <c r="H26" s="85"/>
      <c r="I26" s="85"/>
      <c r="J26" s="85"/>
      <c r="K26" s="85"/>
    </row>
    <row r="27" spans="1:37" s="84" customFormat="1" ht="15" x14ac:dyDescent="0.2">
      <c r="A27" s="86"/>
      <c r="B27" s="88" t="s">
        <v>389</v>
      </c>
      <c r="C27" s="85"/>
      <c r="D27" s="85"/>
      <c r="E27" s="62">
        <v>63000</v>
      </c>
      <c r="F27" s="85"/>
      <c r="G27" s="85"/>
      <c r="H27" s="85"/>
      <c r="I27" s="85"/>
      <c r="J27" s="85"/>
      <c r="K27" s="85"/>
    </row>
    <row r="28" spans="1:37" s="84" customFormat="1" ht="15" x14ac:dyDescent="0.2">
      <c r="A28" s="86"/>
      <c r="B28" s="90" t="s">
        <v>390</v>
      </c>
      <c r="C28" s="85"/>
      <c r="D28" s="85"/>
      <c r="E28" s="87">
        <v>275000</v>
      </c>
      <c r="F28" s="91"/>
      <c r="G28" s="85"/>
      <c r="H28" s="85"/>
      <c r="I28" s="85"/>
      <c r="J28" s="85"/>
      <c r="K28" s="85"/>
    </row>
    <row r="29" spans="1:37" s="84" customFormat="1" ht="15" x14ac:dyDescent="0.2">
      <c r="A29" s="86"/>
      <c r="B29" s="90" t="s">
        <v>403</v>
      </c>
      <c r="C29" s="85" t="s">
        <v>372</v>
      </c>
      <c r="D29" s="46">
        <v>14050000</v>
      </c>
      <c r="E29" s="87"/>
      <c r="F29" s="91"/>
      <c r="G29" s="85"/>
      <c r="H29" s="85"/>
      <c r="I29" s="85"/>
      <c r="J29" s="85"/>
      <c r="K29" s="85"/>
    </row>
    <row r="30" spans="1:37" s="84" customFormat="1" ht="15" x14ac:dyDescent="0.25">
      <c r="A30" s="85"/>
      <c r="B30" s="35" t="s">
        <v>391</v>
      </c>
      <c r="C30" s="85"/>
    </row>
    <row r="31" spans="1:37" s="76" customFormat="1" x14ac:dyDescent="0.25">
      <c r="A31" s="16"/>
      <c r="B31" s="90" t="s">
        <v>392</v>
      </c>
      <c r="C31" s="85"/>
      <c r="D31" s="46"/>
      <c r="E31" s="79"/>
      <c r="F31" s="78"/>
      <c r="G31" s="21"/>
      <c r="H31" s="21"/>
      <c r="I31" s="21"/>
      <c r="J31" s="21"/>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row>
    <row r="32" spans="1:37" s="76" customFormat="1" x14ac:dyDescent="0.25">
      <c r="A32" s="16"/>
      <c r="B32" s="90" t="s">
        <v>393</v>
      </c>
      <c r="C32" s="85"/>
      <c r="D32" s="46"/>
      <c r="E32" s="79"/>
      <c r="F32" s="78"/>
      <c r="G32" s="21"/>
      <c r="H32" s="21"/>
      <c r="I32" s="21"/>
      <c r="J32" s="21"/>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s="76" customFormat="1" x14ac:dyDescent="0.25">
      <c r="A33" s="16"/>
      <c r="B33" s="90" t="s">
        <v>394</v>
      </c>
      <c r="C33" s="85"/>
      <c r="D33" s="46"/>
      <c r="E33" s="79"/>
      <c r="F33" s="78"/>
      <c r="G33" s="21"/>
      <c r="H33" s="21"/>
      <c r="I33" s="21"/>
      <c r="J33" s="21"/>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row>
    <row r="34" spans="1:37" s="76" customFormat="1" x14ac:dyDescent="0.25">
      <c r="A34" s="16"/>
      <c r="B34" s="90" t="s">
        <v>395</v>
      </c>
      <c r="C34" s="85"/>
      <c r="D34" s="46"/>
      <c r="E34" s="79"/>
      <c r="F34" s="78"/>
      <c r="G34" s="21"/>
      <c r="H34" s="21"/>
      <c r="I34" s="21"/>
      <c r="J34" s="21"/>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row>
    <row r="35" spans="1:37" s="76" customFormat="1" x14ac:dyDescent="0.25">
      <c r="A35" s="16"/>
      <c r="B35" s="90" t="s">
        <v>396</v>
      </c>
      <c r="C35" s="85"/>
      <c r="D35" s="46"/>
      <c r="E35" s="79"/>
      <c r="F35" s="78"/>
      <c r="G35" s="21"/>
      <c r="H35" s="21"/>
      <c r="I35" s="21"/>
      <c r="J35" s="21"/>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row>
    <row r="36" spans="1:37" s="76" customFormat="1" x14ac:dyDescent="0.25">
      <c r="A36" s="16"/>
      <c r="B36" s="90" t="s">
        <v>397</v>
      </c>
      <c r="C36" s="85"/>
      <c r="D36" s="46"/>
      <c r="E36" s="79"/>
      <c r="F36" s="78"/>
      <c r="G36" s="21"/>
      <c r="H36" s="21"/>
      <c r="I36" s="21"/>
      <c r="J36" s="21"/>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row>
    <row r="37" spans="1:37" s="76" customFormat="1" x14ac:dyDescent="0.25">
      <c r="A37" s="16"/>
      <c r="B37" s="90" t="s">
        <v>398</v>
      </c>
      <c r="C37" s="85"/>
      <c r="D37" s="46"/>
      <c r="E37" s="79"/>
      <c r="F37" s="78"/>
      <c r="G37" s="21"/>
      <c r="H37" s="21"/>
      <c r="I37" s="21"/>
      <c r="J37" s="21"/>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row>
    <row r="38" spans="1:37" s="76" customFormat="1" x14ac:dyDescent="0.25">
      <c r="A38" s="16"/>
      <c r="B38" s="90" t="s">
        <v>399</v>
      </c>
      <c r="C38" s="85"/>
      <c r="D38" s="46"/>
      <c r="E38" s="79"/>
      <c r="F38" s="78"/>
      <c r="G38" s="21"/>
      <c r="H38" s="21"/>
      <c r="I38" s="21"/>
      <c r="J38" s="21"/>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row>
    <row r="39" spans="1:37" s="76" customFormat="1" x14ac:dyDescent="0.25">
      <c r="A39" s="16"/>
      <c r="B39" s="90" t="s">
        <v>400</v>
      </c>
      <c r="C39" s="85"/>
      <c r="D39" s="46"/>
      <c r="E39" s="79"/>
      <c r="F39" s="78"/>
      <c r="G39" s="21"/>
      <c r="H39" s="21"/>
      <c r="I39" s="21"/>
      <c r="J39" s="21"/>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row>
    <row r="40" spans="1:37" s="76" customFormat="1" x14ac:dyDescent="0.25">
      <c r="A40" s="16"/>
      <c r="B40" s="90" t="s">
        <v>401</v>
      </c>
      <c r="C40" s="85"/>
      <c r="F40" s="78"/>
      <c r="G40" s="21"/>
      <c r="H40" s="21"/>
      <c r="I40" s="21"/>
      <c r="J40" s="21"/>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row>
    <row r="41" spans="1:37" s="76" customFormat="1" x14ac:dyDescent="0.25">
      <c r="A41" s="16"/>
      <c r="B41" s="90" t="s">
        <v>404</v>
      </c>
      <c r="C41" s="46" t="s">
        <v>372</v>
      </c>
      <c r="D41" s="46">
        <v>500000</v>
      </c>
      <c r="E41" s="46">
        <v>1000000</v>
      </c>
      <c r="F41" s="78"/>
      <c r="G41" s="21"/>
      <c r="H41" s="21"/>
      <c r="I41" s="21"/>
      <c r="J41" s="21"/>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row>
    <row r="42" spans="1:37" s="76" customFormat="1" x14ac:dyDescent="0.25">
      <c r="A42" s="16"/>
      <c r="B42" s="90"/>
      <c r="C42" s="46"/>
      <c r="D42" s="46"/>
      <c r="E42" s="79"/>
      <c r="F42" s="78"/>
      <c r="G42" s="21"/>
      <c r="H42" s="21"/>
      <c r="I42" s="21"/>
      <c r="J42" s="21"/>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row>
    <row r="43" spans="1:37" s="76" customFormat="1" x14ac:dyDescent="0.25">
      <c r="A43" s="16"/>
      <c r="B43" s="79"/>
      <c r="C43" s="46"/>
      <c r="D43" s="46">
        <f>SUM(D5:D41)</f>
        <v>88250000</v>
      </c>
      <c r="E43" s="46">
        <f>SUM(E5:E41)</f>
        <v>4979600</v>
      </c>
      <c r="F43" s="46">
        <v>1317248.5900000001</v>
      </c>
      <c r="G43" s="46">
        <v>546569.71</v>
      </c>
      <c r="H43" s="21"/>
      <c r="I43" s="21"/>
      <c r="J43" s="21"/>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row>
    <row r="44" spans="1:37" s="76" customFormat="1" x14ac:dyDescent="0.25">
      <c r="A44" s="16"/>
      <c r="B44" s="79"/>
      <c r="C44" s="46"/>
      <c r="D44" s="46"/>
      <c r="E44" s="79"/>
      <c r="F44" s="78"/>
      <c r="G44" s="21"/>
      <c r="H44" s="21"/>
      <c r="I44" s="21"/>
      <c r="J44" s="21"/>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row>
    <row r="45" spans="1:37" s="76" customFormat="1" x14ac:dyDescent="0.25">
      <c r="A45" s="16"/>
      <c r="B45" s="79"/>
      <c r="C45" s="46"/>
      <c r="D45" s="46"/>
      <c r="E45" s="79"/>
      <c r="F45" s="78"/>
      <c r="G45" s="21"/>
      <c r="H45" s="21"/>
      <c r="I45" s="21"/>
      <c r="J45" s="21"/>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row>
    <row r="46" spans="1:37" s="76" customFormat="1" x14ac:dyDescent="0.25">
      <c r="A46" s="16"/>
      <c r="B46" s="79"/>
      <c r="C46" s="46"/>
      <c r="D46" s="46"/>
      <c r="E46" s="79"/>
      <c r="F46" s="78"/>
      <c r="G46" s="21"/>
      <c r="H46" s="21"/>
      <c r="I46" s="21"/>
      <c r="J46" s="21"/>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row>
    <row r="47" spans="1:37" s="76" customFormat="1" x14ac:dyDescent="0.25">
      <c r="A47" s="16"/>
      <c r="B47" s="79"/>
      <c r="C47" s="46"/>
      <c r="D47" s="46"/>
      <c r="E47" s="79"/>
      <c r="F47" s="78"/>
      <c r="G47" s="21"/>
      <c r="H47" s="21"/>
      <c r="I47" s="21"/>
      <c r="J47" s="21"/>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row>
    <row r="48" spans="1:37" s="76" customFormat="1" x14ac:dyDescent="0.25">
      <c r="A48" s="16"/>
      <c r="B48" s="79"/>
      <c r="C48" s="46"/>
      <c r="D48" s="46"/>
      <c r="E48" s="79"/>
      <c r="F48" s="78"/>
      <c r="G48" s="21"/>
      <c r="H48" s="21"/>
      <c r="I48" s="21"/>
      <c r="J48" s="21"/>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row>
    <row r="49" spans="1:37" s="76" customFormat="1" x14ac:dyDescent="0.25">
      <c r="A49" s="16"/>
      <c r="B49" s="79"/>
      <c r="C49" s="46"/>
      <c r="D49" s="46"/>
      <c r="E49" s="79"/>
      <c r="F49" s="78"/>
      <c r="G49" s="21"/>
      <c r="H49" s="21"/>
      <c r="I49" s="21"/>
      <c r="J49" s="21"/>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row>
    <row r="50" spans="1:37" s="76" customFormat="1" x14ac:dyDescent="0.25">
      <c r="A50" s="16"/>
      <c r="B50" s="79"/>
      <c r="C50" s="46"/>
      <c r="D50" s="46"/>
      <c r="E50" s="79"/>
      <c r="F50" s="78"/>
      <c r="G50" s="21"/>
      <c r="H50" s="21"/>
      <c r="I50" s="21"/>
      <c r="J50" s="21"/>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row>
    <row r="51" spans="1:37" s="76" customFormat="1" x14ac:dyDescent="0.25">
      <c r="A51" s="16"/>
      <c r="B51" s="79"/>
      <c r="C51" s="46"/>
      <c r="D51" s="46"/>
      <c r="E51" s="79"/>
      <c r="F51" s="78"/>
      <c r="G51" s="21"/>
      <c r="H51" s="21"/>
      <c r="I51" s="21"/>
      <c r="J51" s="21"/>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row>
    <row r="52" spans="1:37" s="76" customFormat="1" x14ac:dyDescent="0.25">
      <c r="A52" s="16"/>
      <c r="B52" s="79"/>
      <c r="C52" s="46"/>
      <c r="D52" s="46"/>
      <c r="E52" s="79"/>
      <c r="F52" s="78"/>
      <c r="G52" s="21"/>
      <c r="H52" s="21"/>
      <c r="I52" s="21"/>
      <c r="J52" s="21"/>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row>
    <row r="53" spans="1:37" s="76" customFormat="1" x14ac:dyDescent="0.25">
      <c r="A53" s="16"/>
      <c r="B53" s="79"/>
      <c r="C53" s="46"/>
      <c r="D53" s="46"/>
      <c r="E53" s="79"/>
      <c r="F53" s="78"/>
      <c r="G53" s="21"/>
      <c r="H53" s="21"/>
      <c r="I53" s="21"/>
      <c r="J53" s="21"/>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row>
    <row r="54" spans="1:37" s="76" customFormat="1" x14ac:dyDescent="0.25">
      <c r="A54" s="16"/>
      <c r="B54" s="79"/>
      <c r="C54" s="46"/>
      <c r="D54" s="46"/>
      <c r="E54" s="79"/>
      <c r="F54" s="78"/>
      <c r="G54" s="21"/>
      <c r="H54" s="21"/>
      <c r="I54" s="21"/>
      <c r="J54" s="21"/>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row>
    <row r="55" spans="1:37" s="80" customFormat="1" x14ac:dyDescent="0.25">
      <c r="A55" s="16"/>
      <c r="B55" s="79"/>
      <c r="C55" s="46"/>
      <c r="D55" s="46"/>
      <c r="E55" s="79"/>
      <c r="F55" s="78"/>
      <c r="G55" s="21"/>
      <c r="H55" s="21"/>
      <c r="I55" s="21"/>
      <c r="J55" s="2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row>
    <row r="56" spans="1:37" s="80" customFormat="1" x14ac:dyDescent="0.25">
      <c r="A56" s="16"/>
      <c r="B56" s="79"/>
      <c r="C56" s="46"/>
      <c r="D56" s="46"/>
      <c r="E56" s="79"/>
      <c r="F56" s="78"/>
      <c r="G56" s="21"/>
      <c r="H56" s="21"/>
      <c r="I56" s="21"/>
      <c r="J56" s="2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row r="57" spans="1:37" s="80" customFormat="1" x14ac:dyDescent="0.25">
      <c r="A57" s="16"/>
      <c r="B57" s="79"/>
      <c r="C57" s="46"/>
      <c r="D57" s="46"/>
      <c r="E57" s="79"/>
      <c r="F57" s="78"/>
      <c r="G57" s="21"/>
      <c r="H57" s="21"/>
      <c r="I57" s="21"/>
      <c r="J57" s="2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row>
    <row r="58" spans="1:37" s="80" customFormat="1" x14ac:dyDescent="0.25">
      <c r="A58" s="16"/>
      <c r="B58" s="79"/>
      <c r="C58" s="46"/>
      <c r="D58" s="46"/>
      <c r="E58" s="79"/>
      <c r="F58" s="78"/>
      <c r="G58" s="21"/>
      <c r="H58" s="21"/>
      <c r="I58" s="21"/>
      <c r="J58" s="2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row>
    <row r="59" spans="1:37" s="80" customFormat="1" x14ac:dyDescent="0.25">
      <c r="A59" s="16"/>
      <c r="B59" s="79"/>
      <c r="C59" s="46"/>
      <c r="D59" s="46"/>
      <c r="E59" s="79"/>
      <c r="F59" s="78"/>
      <c r="G59" s="21"/>
      <c r="H59" s="21"/>
      <c r="I59" s="21"/>
      <c r="J59" s="2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row>
    <row r="60" spans="1:37" s="80" customFormat="1" x14ac:dyDescent="0.25">
      <c r="A60" s="16"/>
      <c r="B60" s="79"/>
      <c r="C60" s="46"/>
      <c r="D60" s="46"/>
      <c r="E60" s="79"/>
      <c r="F60" s="78"/>
      <c r="G60" s="21"/>
      <c r="H60" s="21"/>
      <c r="I60" s="21"/>
      <c r="J60" s="2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row>
    <row r="61" spans="1:37" s="80" customFormat="1" x14ac:dyDescent="0.25">
      <c r="A61" s="16"/>
      <c r="B61" s="79"/>
      <c r="C61" s="46"/>
      <c r="D61" s="46"/>
      <c r="E61" s="79"/>
      <c r="F61" s="78"/>
      <c r="G61" s="21"/>
      <c r="H61" s="21"/>
      <c r="I61" s="21"/>
      <c r="J61" s="2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row>
    <row r="62" spans="1:37" s="80" customFormat="1" x14ac:dyDescent="0.25">
      <c r="A62" s="16"/>
      <c r="B62" s="79"/>
      <c r="C62" s="46"/>
      <c r="D62" s="46"/>
      <c r="E62" s="79"/>
      <c r="F62" s="78"/>
      <c r="G62" s="21"/>
      <c r="H62" s="21"/>
      <c r="I62" s="21"/>
      <c r="J62" s="2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row>
    <row r="63" spans="1:37" s="80" customFormat="1" x14ac:dyDescent="0.25">
      <c r="A63" s="16"/>
      <c r="B63" s="79"/>
      <c r="C63" s="46"/>
      <c r="D63" s="46"/>
      <c r="E63" s="79"/>
      <c r="F63" s="78"/>
      <c r="G63" s="21"/>
      <c r="H63" s="21"/>
      <c r="I63" s="21"/>
      <c r="J63" s="2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row>
    <row r="64" spans="1:37" s="80" customFormat="1" x14ac:dyDescent="0.25">
      <c r="A64" s="16"/>
      <c r="B64" s="79"/>
      <c r="C64" s="46"/>
      <c r="D64" s="46"/>
      <c r="E64" s="79"/>
      <c r="F64" s="78"/>
      <c r="G64" s="21"/>
      <c r="H64" s="21"/>
      <c r="I64" s="21"/>
      <c r="J64" s="2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row>
    <row r="65" spans="1:37" s="80" customFormat="1" x14ac:dyDescent="0.25">
      <c r="A65" s="16"/>
      <c r="B65" s="79"/>
      <c r="C65" s="46"/>
      <c r="D65" s="46"/>
      <c r="E65" s="79"/>
      <c r="F65" s="78"/>
      <c r="G65" s="21"/>
      <c r="H65" s="21"/>
      <c r="I65" s="21"/>
      <c r="J65" s="2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row>
    <row r="66" spans="1:37" s="80" customFormat="1" x14ac:dyDescent="0.25">
      <c r="A66" s="16"/>
      <c r="B66" s="79"/>
      <c r="C66" s="46"/>
      <c r="D66" s="46"/>
      <c r="E66" s="79"/>
      <c r="F66" s="78"/>
      <c r="G66" s="21"/>
      <c r="H66" s="21"/>
      <c r="I66" s="21"/>
      <c r="J66" s="2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row>
    <row r="67" spans="1:37" s="80" customFormat="1" x14ac:dyDescent="0.25">
      <c r="A67" s="16"/>
      <c r="B67" s="79"/>
      <c r="C67" s="46"/>
      <c r="D67" s="46"/>
      <c r="E67" s="79"/>
      <c r="F67" s="78"/>
      <c r="G67" s="21"/>
      <c r="H67" s="21"/>
      <c r="I67" s="21"/>
      <c r="J67" s="2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row>
    <row r="68" spans="1:37" s="80" customFormat="1" x14ac:dyDescent="0.25">
      <c r="A68" s="16"/>
      <c r="B68" s="79"/>
      <c r="C68" s="46"/>
      <c r="D68" s="46"/>
      <c r="E68" s="79"/>
      <c r="F68" s="78"/>
      <c r="G68" s="21"/>
      <c r="H68" s="21"/>
      <c r="I68" s="21"/>
      <c r="J68" s="2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row>
    <row r="69" spans="1:37" s="76" customFormat="1" x14ac:dyDescent="0.25">
      <c r="A69" s="16"/>
      <c r="B69" s="79"/>
      <c r="C69" s="46"/>
      <c r="D69" s="46"/>
      <c r="E69" s="79"/>
      <c r="F69" s="78"/>
      <c r="G69" s="21"/>
      <c r="H69" s="21"/>
      <c r="I69" s="21"/>
      <c r="J69" s="21"/>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row>
    <row r="70" spans="1:37" s="80" customFormat="1" x14ac:dyDescent="0.25">
      <c r="A70" s="16"/>
      <c r="B70" s="79"/>
      <c r="C70" s="46"/>
      <c r="D70" s="46"/>
      <c r="E70" s="79"/>
      <c r="F70" s="78"/>
      <c r="G70" s="21"/>
      <c r="H70" s="21"/>
      <c r="I70" s="21"/>
      <c r="J70" s="2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row>
    <row r="71" spans="1:37" s="76" customFormat="1" x14ac:dyDescent="0.25">
      <c r="A71" s="21"/>
      <c r="B71" s="21"/>
      <c r="C71" s="21"/>
      <c r="D71" s="21"/>
      <c r="E71" s="79"/>
      <c r="F71" s="78"/>
      <c r="G71" s="21"/>
      <c r="H71" s="21"/>
      <c r="I71" s="21"/>
      <c r="J71" s="21"/>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row>
    <row r="72" spans="1:37" s="76" customFormat="1" x14ac:dyDescent="0.25">
      <c r="A72" s="21"/>
      <c r="B72" s="21"/>
      <c r="C72" s="21"/>
      <c r="D72" s="21"/>
      <c r="E72" s="21"/>
      <c r="F72" s="21"/>
      <c r="G72" s="21"/>
      <c r="H72" s="21"/>
      <c r="I72" s="21"/>
      <c r="J72" s="21"/>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row>
    <row r="73" spans="1:37" s="76" customFormat="1" x14ac:dyDescent="0.25">
      <c r="A73" s="21"/>
      <c r="B73" s="21"/>
      <c r="C73" s="21"/>
      <c r="D73" s="21"/>
      <c r="E73" s="21"/>
      <c r="F73" s="21"/>
      <c r="G73" s="21"/>
      <c r="H73" s="21"/>
      <c r="I73" s="21"/>
      <c r="J73" s="21"/>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row>
    <row r="74" spans="1:37" s="76" customFormat="1" x14ac:dyDescent="0.25">
      <c r="A74" s="21"/>
      <c r="B74" s="21"/>
      <c r="C74" s="21"/>
      <c r="D74" s="21"/>
      <c r="E74" s="21"/>
      <c r="F74" s="21"/>
      <c r="G74" s="21"/>
      <c r="H74" s="21"/>
      <c r="I74" s="21"/>
      <c r="J74" s="21"/>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row>
    <row r="75" spans="1:37" s="76" customFormat="1" x14ac:dyDescent="0.25">
      <c r="A75" s="21"/>
      <c r="B75" s="21"/>
      <c r="C75" s="21"/>
      <c r="D75" s="21"/>
      <c r="E75" s="21"/>
      <c r="F75" s="21"/>
      <c r="G75" s="21"/>
      <c r="H75" s="21"/>
      <c r="I75" s="21"/>
      <c r="J75" s="21"/>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row>
    <row r="76" spans="1:37" s="76" customFormat="1" x14ac:dyDescent="0.25">
      <c r="A76" s="21"/>
      <c r="B76" s="21"/>
      <c r="C76" s="21"/>
      <c r="D76" s="21"/>
      <c r="E76" s="21"/>
      <c r="F76" s="21"/>
      <c r="G76" s="21"/>
      <c r="H76" s="21"/>
      <c r="I76" s="21"/>
      <c r="J76" s="21"/>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row>
    <row r="77" spans="1:37" s="76" customFormat="1" x14ac:dyDescent="0.25">
      <c r="A77" s="21"/>
      <c r="B77" s="21"/>
      <c r="C77" s="21"/>
      <c r="D77" s="21"/>
      <c r="E77" s="21"/>
      <c r="F77" s="21"/>
      <c r="G77" s="21"/>
      <c r="H77" s="21"/>
      <c r="I77" s="21"/>
      <c r="J77" s="21"/>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row>
    <row r="78" spans="1:37" s="76" customFormat="1" x14ac:dyDescent="0.25">
      <c r="A78" s="21"/>
      <c r="B78" s="21"/>
      <c r="C78" s="21"/>
      <c r="D78" s="21"/>
      <c r="E78" s="21"/>
      <c r="F78" s="21"/>
      <c r="G78" s="21"/>
      <c r="H78" s="21"/>
      <c r="I78" s="21"/>
      <c r="J78" s="21"/>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row>
    <row r="79" spans="1:37" s="76" customFormat="1" x14ac:dyDescent="0.25">
      <c r="A79" s="21"/>
      <c r="B79" s="21"/>
      <c r="C79" s="21"/>
      <c r="D79" s="21"/>
      <c r="E79" s="21"/>
      <c r="F79" s="21"/>
      <c r="G79" s="21"/>
      <c r="H79" s="21"/>
      <c r="I79" s="21"/>
      <c r="J79" s="21"/>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row>
    <row r="80" spans="1:37" s="76" customFormat="1" x14ac:dyDescent="0.25">
      <c r="A80" s="21"/>
      <c r="B80" s="21"/>
      <c r="C80" s="21"/>
      <c r="D80" s="21"/>
      <c r="E80" s="21"/>
      <c r="F80" s="21"/>
      <c r="G80" s="21"/>
      <c r="H80" s="21"/>
      <c r="I80" s="21"/>
      <c r="J80" s="21"/>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row>
    <row r="81" spans="1:37" s="76" customFormat="1" x14ac:dyDescent="0.25">
      <c r="A81" s="21"/>
      <c r="B81" s="21"/>
      <c r="C81" s="21"/>
      <c r="D81" s="21"/>
      <c r="E81" s="21"/>
      <c r="F81" s="21"/>
      <c r="G81" s="21"/>
      <c r="H81" s="21"/>
      <c r="I81" s="21"/>
      <c r="J81" s="21"/>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row>
    <row r="82" spans="1:37" s="76" customFormat="1" x14ac:dyDescent="0.25">
      <c r="A82" s="21"/>
      <c r="B82" s="21"/>
      <c r="C82" s="21"/>
      <c r="D82" s="21"/>
      <c r="E82" s="21"/>
      <c r="F82" s="21"/>
      <c r="G82" s="21"/>
      <c r="H82" s="21"/>
      <c r="I82" s="21"/>
      <c r="J82" s="21"/>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row>
    <row r="83" spans="1:37" s="76" customFormat="1" x14ac:dyDescent="0.25">
      <c r="A83" s="21"/>
      <c r="B83" s="21"/>
      <c r="C83" s="21"/>
      <c r="D83" s="21"/>
      <c r="E83" s="21"/>
      <c r="F83" s="21"/>
      <c r="G83" s="21"/>
      <c r="H83" s="21"/>
      <c r="I83" s="21"/>
      <c r="J83" s="21"/>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row>
    <row r="84" spans="1:37" s="76" customFormat="1" x14ac:dyDescent="0.25">
      <c r="A84" s="21"/>
      <c r="B84" s="21"/>
      <c r="C84" s="21"/>
      <c r="D84" s="21"/>
      <c r="E84" s="21"/>
      <c r="F84" s="21"/>
      <c r="G84" s="21"/>
      <c r="H84" s="21"/>
      <c r="I84" s="21"/>
      <c r="J84" s="21"/>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row>
  </sheetData>
  <mergeCells count="2">
    <mergeCell ref="A1:L1"/>
    <mergeCell ref="A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S7.11</vt:lpstr>
      <vt:lpstr>Black Hill Quarry</vt:lpstr>
      <vt:lpstr>S7.12</vt:lpstr>
    </vt:vector>
  </TitlesOfParts>
  <Company>Cessnock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Forsyth</dc:creator>
  <cp:lastModifiedBy>Karen Forsyth</cp:lastModifiedBy>
  <dcterms:created xsi:type="dcterms:W3CDTF">2022-07-11T05:34:21Z</dcterms:created>
  <dcterms:modified xsi:type="dcterms:W3CDTF">2024-02-28T23:48:50Z</dcterms:modified>
</cp:coreProperties>
</file>